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ohrovaJana\Downloads\"/>
    </mc:Choice>
  </mc:AlternateContent>
  <xr:revisionPtr revIDLastSave="0" documentId="13_ncr:1_{C811BE7E-A432-4D00-9E63-DE0EC87202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V AQUA-PP-RCT (svařování)" sheetId="2" r:id="rId1"/>
    <sheet name="FV AQUA-FV PRESS" sheetId="5" r:id="rId2"/>
    <sheet name="FV COMFORT-FV THERM" sheetId="4" r:id="rId3"/>
    <sheet name="FV COMFORT-FV CLIMA" sheetId="6" r:id="rId4"/>
  </sheets>
  <definedNames>
    <definedName name="_xlnm._FilterDatabase" localSheetId="0" hidden="1">'FV AQUA-PP-RCT (svařování)'!$A$6:$Q$684</definedName>
    <definedName name="_xlnm._FilterDatabase" localSheetId="3" hidden="1">'FV COMFORT-FV CLIMA'!$A$6:$Q$117</definedName>
    <definedName name="aaa">#REF!</definedName>
    <definedName name="_xlnm.Print_Titles" localSheetId="0">'FV AQUA-PP-RCT (svařování)'!$1:$6</definedName>
    <definedName name="_xlnm.Print_Titles" localSheetId="3">'FV COMFORT-FV CLIMA'!$6:$6</definedName>
    <definedName name="_xlnm.Print_Titles" localSheetId="2">'FV COMFORT-FV THERM'!$5:$5</definedName>
    <definedName name="_xlnm.Print_Area" localSheetId="3">'FV COMFORT-FV CLIMA'!$A$1:$M$117</definedName>
    <definedName name="_xlnm.Print_Area" localSheetId="2">'FV COMFORT-FV THERM'!$A$4:$M$129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6" i="6" l="1"/>
  <c r="I115" i="6"/>
  <c r="I114" i="6"/>
  <c r="I113" i="6"/>
  <c r="J104" i="6"/>
  <c r="J103" i="6"/>
  <c r="J102" i="6"/>
  <c r="J101" i="6"/>
  <c r="J100" i="6"/>
  <c r="J99" i="6"/>
  <c r="J98" i="6"/>
  <c r="J97" i="6"/>
  <c r="J96" i="6"/>
  <c r="J9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tc={B4808F2A-3A19-4285-ABAE-5A83D2CFF571}</author>
    <author>Jana Stohrová</author>
  </authors>
  <commentList>
    <comment ref="N236" authorId="0" shapeId="0" xr:uid="{B4808F2A-3A19-4285-ABAE-5A83D2CFF571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21.02.2023
</t>
      </text>
    </comment>
    <comment ref="G353" authorId="1" shapeId="0" xr:uid="{78BEC1DA-551B-4262-BD12-2A3369D67D60}">
      <text>
        <r>
          <rPr>
            <b/>
            <sz val="9"/>
            <color indexed="81"/>
            <rFont val="Tahoma"/>
            <family val="2"/>
            <charset val="238"/>
          </rPr>
          <t>Jana Stohrová:</t>
        </r>
        <r>
          <rPr>
            <sz val="9"/>
            <color indexed="81"/>
            <rFont val="Tahoma"/>
            <family val="2"/>
            <charset val="238"/>
          </rPr>
          <t xml:space="preserve">
dle ABRA 130, le nesedí mi to na malé balení, ještě prověřím
</t>
        </r>
      </text>
    </comment>
    <comment ref="A361" authorId="1" shapeId="0" xr:uid="{44689C07-600D-462B-BE8F-A7FC01D75E0B}">
      <text>
        <r>
          <rPr>
            <b/>
            <sz val="9"/>
            <color indexed="81"/>
            <rFont val="Tahoma"/>
            <family val="2"/>
            <charset val="238"/>
          </rPr>
          <t>Jana Stohrová:</t>
        </r>
        <r>
          <rPr>
            <sz val="9"/>
            <color indexed="81"/>
            <rFont val="Tahoma"/>
            <family val="2"/>
            <charset val="238"/>
          </rPr>
          <t xml:space="preserve">
9.11.2017 - změněn kód z BA230125000
</t>
        </r>
      </text>
    </comment>
    <comment ref="A369" authorId="1" shapeId="0" xr:uid="{78F28C4D-DE77-4220-8A1F-CE2BD8B59CBE}">
      <text>
        <r>
          <rPr>
            <b/>
            <sz val="9"/>
            <color indexed="81"/>
            <rFont val="Tahoma"/>
            <family val="2"/>
            <charset val="238"/>
          </rPr>
          <t>Jana Stohrová:</t>
        </r>
        <r>
          <rPr>
            <sz val="9"/>
            <color indexed="81"/>
            <rFont val="Tahoma"/>
            <family val="2"/>
            <charset val="238"/>
          </rPr>
          <t xml:space="preserve">
9.11.2017 - změněn kód AA231125000
</t>
        </r>
      </text>
    </comment>
  </commentList>
</comments>
</file>

<file path=xl/sharedStrings.xml><?xml version="1.0" encoding="utf-8"?>
<sst xmlns="http://schemas.openxmlformats.org/spreadsheetml/2006/main" count="6927" uniqueCount="2703">
  <si>
    <t>nový kód</t>
  </si>
  <si>
    <t>starý kód</t>
  </si>
  <si>
    <t>Název CZ</t>
  </si>
  <si>
    <t>měrná jednotka</t>
  </si>
  <si>
    <t>j. hmotn. [kg]</t>
  </si>
  <si>
    <t>j. objem [dm3]</t>
  </si>
  <si>
    <t>m</t>
  </si>
  <si>
    <t>ks</t>
  </si>
  <si>
    <t>20 x 3/4"</t>
  </si>
  <si>
    <t>1"</t>
  </si>
  <si>
    <t>* Výrobky jsou k dispozici do vyprodání zásob.</t>
  </si>
  <si>
    <t>rozměr</t>
  </si>
  <si>
    <t>rozměr jiný</t>
  </si>
  <si>
    <t>balení</t>
  </si>
  <si>
    <t>obal druh</t>
  </si>
  <si>
    <t>cena CZK bez DPH</t>
  </si>
  <si>
    <t>AA120008200</t>
  </si>
  <si>
    <t>PERT ree MULTIPERT-5 8x1,0 200m</t>
  </si>
  <si>
    <t>8 x 1,0</t>
  </si>
  <si>
    <t>karton</t>
  </si>
  <si>
    <t>B</t>
  </si>
  <si>
    <t>AA120008400</t>
  </si>
  <si>
    <t>PERT ree MULTIPERT-5 8x1,0 400m</t>
  </si>
  <si>
    <t>folie</t>
  </si>
  <si>
    <t>AA120010500</t>
  </si>
  <si>
    <t>PERT ree MULTIPERT-5 10x1,3 500m</t>
  </si>
  <si>
    <t>10 x 1,3</t>
  </si>
  <si>
    <t>AA120012300</t>
  </si>
  <si>
    <t>PERT ree MULTIPERT-5 12x1,5 300m</t>
  </si>
  <si>
    <t>12 x 1,5</t>
  </si>
  <si>
    <t>I111015</t>
  </si>
  <si>
    <t>PERT ree MULTIPERT-5 15x1,8 200m</t>
  </si>
  <si>
    <t>15 x 1,8</t>
  </si>
  <si>
    <t>AA120015400</t>
  </si>
  <si>
    <t>PERT ree MULTIPERT-5 15x1,8 400m</t>
  </si>
  <si>
    <t>AA120016200</t>
  </si>
  <si>
    <t>I111016</t>
  </si>
  <si>
    <t>PERT ree MULTIPERT-5 16x2,0 200m</t>
  </si>
  <si>
    <t>16 x 2,0</t>
  </si>
  <si>
    <t>fólie</t>
  </si>
  <si>
    <t>AA120017200</t>
  </si>
  <si>
    <t>I111017</t>
  </si>
  <si>
    <t>PERT ree MULTIPERT-5 17x2,0 200m</t>
  </si>
  <si>
    <t>17 x 2,0</t>
  </si>
  <si>
    <t>AA120018200</t>
  </si>
  <si>
    <t>PERT ree MULTIPERT-5 18x2,0 200m</t>
  </si>
  <si>
    <t>18 x 2,0</t>
  </si>
  <si>
    <t>AA120020200</t>
  </si>
  <si>
    <t>I111020</t>
  </si>
  <si>
    <t>PERT ree MULTIPERT-5 20x2,0 200m</t>
  </si>
  <si>
    <t>20 x 2,0</t>
  </si>
  <si>
    <t>AA130016200</t>
  </si>
  <si>
    <t>PERT whn MULTIPERT-AL 16x2,0 200m</t>
  </si>
  <si>
    <t>16x2,0</t>
  </si>
  <si>
    <t>AA130016400</t>
  </si>
  <si>
    <t>PERT whn MULTIPERT-AL 16x2,0 400m</t>
  </si>
  <si>
    <t>AA130020200</t>
  </si>
  <si>
    <t>PERT whn MULTIPERT-AL 20x2,0 200m</t>
  </si>
  <si>
    <t>20x2,0</t>
  </si>
  <si>
    <t>AA429000000</t>
  </si>
  <si>
    <t>16-32</t>
  </si>
  <si>
    <t>AA900010030</t>
  </si>
  <si>
    <t>THM EPS syst role EPS 30mm</t>
  </si>
  <si>
    <t>1 x 10 m x 30 mm</t>
  </si>
  <si>
    <t>trubka 8 - 20</t>
  </si>
  <si>
    <r>
      <t>m</t>
    </r>
    <r>
      <rPr>
        <vertAlign val="superscript"/>
        <sz val="8"/>
        <rFont val="Arial"/>
        <family val="2"/>
        <charset val="238"/>
      </rPr>
      <t>2</t>
    </r>
  </si>
  <si>
    <t>AA900001000</t>
  </si>
  <si>
    <t>THM Systémová fólie s rastrem</t>
  </si>
  <si>
    <t>1,02mx50mx0,105mm</t>
  </si>
  <si>
    <t>AA902003000</t>
  </si>
  <si>
    <t>THM NOP SOLO syst deska 1400x800x21/3mm</t>
  </si>
  <si>
    <t>1470x870x21 mm</t>
  </si>
  <si>
    <t>trubka 16 - 18</t>
  </si>
  <si>
    <t>AA902002011</t>
  </si>
  <si>
    <t>THM NOP ISO syst deska 1400x800x33/11mm</t>
  </si>
  <si>
    <t>1025 x 1025 x 11 mm</t>
  </si>
  <si>
    <t>AA902001030</t>
  </si>
  <si>
    <t>AA902001035</t>
  </si>
  <si>
    <t>THM NOP ISO+ syst deska 1400x800x53/30mm</t>
  </si>
  <si>
    <t>1400 x 800 x 53/30mm</t>
  </si>
  <si>
    <t>AA903000960</t>
  </si>
  <si>
    <t>THM DR syst deska s izol. 30mm pro suchou výstavbu</t>
  </si>
  <si>
    <t>960 x 480 x 30 mm</t>
  </si>
  <si>
    <t>AA903000240</t>
  </si>
  <si>
    <t>THM DK konc.syst deska s izol. 30mm pro suchou výst.</t>
  </si>
  <si>
    <t>480 x 240 x 30 mm</t>
  </si>
  <si>
    <t>AA903000320</t>
  </si>
  <si>
    <t>THM DKS konc.syst deska s izol. 30mm pro suchou výst.</t>
  </si>
  <si>
    <t>480 x 320 x 30 mm</t>
  </si>
  <si>
    <t>AA904001000</t>
  </si>
  <si>
    <t>THM RENO syst deska renovace 1050x650x16/3mm</t>
  </si>
  <si>
    <t xml:space="preserve">1050 x 650 x 16 mm </t>
  </si>
  <si>
    <t>trubka 10 - 12</t>
  </si>
  <si>
    <t>AA905003000</t>
  </si>
  <si>
    <t>THM upevňovací lišta 16-20</t>
  </si>
  <si>
    <t>16-20 x 1000 mm</t>
  </si>
  <si>
    <t>černá 16 - 20</t>
  </si>
  <si>
    <t>AA905003015</t>
  </si>
  <si>
    <t>THM upevňovací lišta 15/16</t>
  </si>
  <si>
    <t>15mm x 3 m</t>
  </si>
  <si>
    <t>AA905003017</t>
  </si>
  <si>
    <t>THM upevňovací lišta 17</t>
  </si>
  <si>
    <t>17mm x 3 m</t>
  </si>
  <si>
    <t>AA905003020</t>
  </si>
  <si>
    <t>THM upevňovací lišta 20</t>
  </si>
  <si>
    <t>20mm x 3 m</t>
  </si>
  <si>
    <t>AA906000003</t>
  </si>
  <si>
    <t>A954203000</t>
  </si>
  <si>
    <t>THM rozdělovač s průtokoměry 3 okruhy</t>
  </si>
  <si>
    <t>200 mm</t>
  </si>
  <si>
    <t>3 okr.</t>
  </si>
  <si>
    <t>AA906000004</t>
  </si>
  <si>
    <t>A954204000</t>
  </si>
  <si>
    <t>THM rozdělovač s průtokoměry 4 okruhy</t>
  </si>
  <si>
    <t>250 mm</t>
  </si>
  <si>
    <t>4 okr.</t>
  </si>
  <si>
    <t>AA906000005</t>
  </si>
  <si>
    <t>A954205000</t>
  </si>
  <si>
    <t>THM rozdělovač s průtokoměry 5 okruhů</t>
  </si>
  <si>
    <t>300 mm</t>
  </si>
  <si>
    <t>5 okr.</t>
  </si>
  <si>
    <t>AA906000006</t>
  </si>
  <si>
    <t>A954206000</t>
  </si>
  <si>
    <t>THM rozdělovač s průtokoměry 6 okruhů</t>
  </si>
  <si>
    <t>350 mm</t>
  </si>
  <si>
    <t>6 okr.</t>
  </si>
  <si>
    <t>AA906000007</t>
  </si>
  <si>
    <t>A954207000</t>
  </si>
  <si>
    <t>THM rozdělovač s průtokoměry 7 okruhů</t>
  </si>
  <si>
    <t>400 mm</t>
  </si>
  <si>
    <t>7 okr.</t>
  </si>
  <si>
    <t>AA906000008</t>
  </si>
  <si>
    <t>A954208000</t>
  </si>
  <si>
    <t>THM rozdělovač s průtokoměry 8 okruhů</t>
  </si>
  <si>
    <t>450 mm</t>
  </si>
  <si>
    <t>8 okr.</t>
  </si>
  <si>
    <t>AA906000009</t>
  </si>
  <si>
    <t>A954209000</t>
  </si>
  <si>
    <t>THM rozdělovač s průtokoměry 9 okruhů</t>
  </si>
  <si>
    <t>500 mm</t>
  </si>
  <si>
    <t>9 okr.</t>
  </si>
  <si>
    <t>AA906000010</t>
  </si>
  <si>
    <t>A954210000</t>
  </si>
  <si>
    <t>THM rozdělovač s průtokoměry 10 okruhů</t>
  </si>
  <si>
    <t>550 mm</t>
  </si>
  <si>
    <t>10 okr.</t>
  </si>
  <si>
    <t>AA906000011</t>
  </si>
  <si>
    <t>A954211000</t>
  </si>
  <si>
    <t>THM rozdělovač s průtokoměry 11 okruhů</t>
  </si>
  <si>
    <t>600 mm</t>
  </si>
  <si>
    <t>11 okr.</t>
  </si>
  <si>
    <t>AA906000012</t>
  </si>
  <si>
    <t>A954212000</t>
  </si>
  <si>
    <t>THM rozdělovač s průtokoměry 12 okruhů</t>
  </si>
  <si>
    <t>650 mm</t>
  </si>
  <si>
    <t>12 okr.</t>
  </si>
  <si>
    <t>AA906001002</t>
  </si>
  <si>
    <t>AA954202000</t>
  </si>
  <si>
    <t>THM rozdělovač s průtokoměry INOX 2 okruhy</t>
  </si>
  <si>
    <t>150 mm</t>
  </si>
  <si>
    <t>2 okr.</t>
  </si>
  <si>
    <t>AA906001003</t>
  </si>
  <si>
    <t>THM rozdělovač s průtokoměry INOX 3 okruhy</t>
  </si>
  <si>
    <t>AA906001004</t>
  </si>
  <si>
    <t>THM rozdělovač s průtokoměry INOX 4 okruhy</t>
  </si>
  <si>
    <t>AA906001005</t>
  </si>
  <si>
    <t>AA954205000</t>
  </si>
  <si>
    <t>THM rozdělovač s průtokoměry INOX 5 okruhů</t>
  </si>
  <si>
    <t>AA906001006</t>
  </si>
  <si>
    <t>AA954206000</t>
  </si>
  <si>
    <t>THM rozdělovač s průtokoměry INOX 6 okruhů</t>
  </si>
  <si>
    <t>AA906001007</t>
  </si>
  <si>
    <t>AA954207000</t>
  </si>
  <si>
    <t>THM rozdělovač s průtokoměry INOX 7 okruhů</t>
  </si>
  <si>
    <t>AA906001008</t>
  </si>
  <si>
    <t>AA954208000</t>
  </si>
  <si>
    <t>THM rozdělovač s průtokoměry INOX 8 okruhů</t>
  </si>
  <si>
    <t>AA906001009</t>
  </si>
  <si>
    <t>AA954209000</t>
  </si>
  <si>
    <t>THM rozdělovač s průtokoměry INOX 9 okruhů</t>
  </si>
  <si>
    <t>AA906001010</t>
  </si>
  <si>
    <t>AA954210000</t>
  </si>
  <si>
    <t>THM rozdělovač s průtokoměry INOX 10 okruhů</t>
  </si>
  <si>
    <t>AA906001011</t>
  </si>
  <si>
    <t>THM rozdělovač s průtokoměry INOX 11 okruhů</t>
  </si>
  <si>
    <t>AA906001012</t>
  </si>
  <si>
    <t>THM rozdělovač s průtokoměry INOX 12 okruhů</t>
  </si>
  <si>
    <t>AA906001013</t>
  </si>
  <si>
    <t>THM rozdělovač s průtokoměry INOX 13 okruhů</t>
  </si>
  <si>
    <t>700 mm</t>
  </si>
  <si>
    <t>13 okr.</t>
  </si>
  <si>
    <t>AA906001014</t>
  </si>
  <si>
    <t>THM rozdělovač s průtokoměry INOX 14 okruhů</t>
  </si>
  <si>
    <t>750 mm</t>
  </si>
  <si>
    <t>14 okr.</t>
  </si>
  <si>
    <t>AA906001015</t>
  </si>
  <si>
    <t>THM rozdělovač s průtokoměry INOX 15 okruhů</t>
  </si>
  <si>
    <t>800 mm</t>
  </si>
  <si>
    <t>15 okr.</t>
  </si>
  <si>
    <t>AA906002102</t>
  </si>
  <si>
    <t>THM rozdělovač push 16 GF/PAD 2 okruhy</t>
  </si>
  <si>
    <t>AA906002103</t>
  </si>
  <si>
    <t>THM rozdělovač push 16 GF/PAD 3 okruhy</t>
  </si>
  <si>
    <t>AA906002104</t>
  </si>
  <si>
    <t>THM rozdělovač push 16 GF/PAD 4 okruhy</t>
  </si>
  <si>
    <t>AA906002105</t>
  </si>
  <si>
    <t>THM rozdělovač push 16 GF/PAD 5 okruhů</t>
  </si>
  <si>
    <t>AA906002106</t>
  </si>
  <si>
    <t>THM rozdělovač push 16 GF/PAD 6 okruhů</t>
  </si>
  <si>
    <t>AA906002107</t>
  </si>
  <si>
    <t>THM rozdělovač push 16 GF/PAD 7 okruhů</t>
  </si>
  <si>
    <t>AA906002108</t>
  </si>
  <si>
    <t>THM rozdělovač push 16 GF/PAD 8 okruhů</t>
  </si>
  <si>
    <t>AA906002109</t>
  </si>
  <si>
    <t>THM rozdělovač push 16 GF/PAD 9 okruhů</t>
  </si>
  <si>
    <t>AA906002110</t>
  </si>
  <si>
    <t>THM rozdělovač push 16 GF/PAD 10 okruhů</t>
  </si>
  <si>
    <t>AA906002111</t>
  </si>
  <si>
    <t>THM rozdělovač push 16 GF/PAD 11 okruhů</t>
  </si>
  <si>
    <t>AA906002112</t>
  </si>
  <si>
    <t>THM rozdělovač push 16 GF/PAD 12 okruhů</t>
  </si>
  <si>
    <t>AA906002113</t>
  </si>
  <si>
    <t>THM rozdělovač push 16 GF/PAD 13 okruhů</t>
  </si>
  <si>
    <t>AA906002114</t>
  </si>
  <si>
    <t>THM rozdělovač push 16 GF/PAD 14 okruhů</t>
  </si>
  <si>
    <t>AA906002115</t>
  </si>
  <si>
    <t>THM rozdělovač push 16 GF/PAD 15 okruhů</t>
  </si>
  <si>
    <t>AA907000045</t>
  </si>
  <si>
    <t>THM skříň rozděl. na omítku 2-4 ok.</t>
  </si>
  <si>
    <t>počet okruhů 2/4</t>
  </si>
  <si>
    <t>AA907000053</t>
  </si>
  <si>
    <t>THM skříň rozděl. na omítku 5-8 ok.</t>
  </si>
  <si>
    <t>530 mm</t>
  </si>
  <si>
    <t>počet okruhů 5/8</t>
  </si>
  <si>
    <t>AA907000068</t>
  </si>
  <si>
    <t>THM skříň rozděl. na omítku 6-9 ok.</t>
  </si>
  <si>
    <t>680 mm</t>
  </si>
  <si>
    <t>počet okruhů 6/9</t>
  </si>
  <si>
    <t>AA907000083</t>
  </si>
  <si>
    <t>THM skříň rozděl. na omítku 9-12 ok.</t>
  </si>
  <si>
    <t>830 mm</t>
  </si>
  <si>
    <t>počet okruhů 9/12</t>
  </si>
  <si>
    <t>AA907000103</t>
  </si>
  <si>
    <t>THM skříň rozděl. na omítku 9-12 ok. čerp.</t>
  </si>
  <si>
    <t>1030 mm</t>
  </si>
  <si>
    <t>9/12 s čerpadlem</t>
  </si>
  <si>
    <t>AA908000045</t>
  </si>
  <si>
    <t>THM skříň rozděl. pod omítku 2-4 ok.</t>
  </si>
  <si>
    <t>AA908000053</t>
  </si>
  <si>
    <t>THM skříň rozděl. pod omítku 5-8 ok.</t>
  </si>
  <si>
    <t>AA908000068</t>
  </si>
  <si>
    <t>THM skříň rozděl. pod omítku 6-9 ok</t>
  </si>
  <si>
    <t>AA908000083</t>
  </si>
  <si>
    <t>THM skříň rozděl pod omítku 9-12 ok.</t>
  </si>
  <si>
    <t>počet okruhů 9-12</t>
  </si>
  <si>
    <t>AA908000103</t>
  </si>
  <si>
    <t>THM skříň rozděl. pod omítku 9-12 ok. čerp</t>
  </si>
  <si>
    <t>9-12 s čerpadlem</t>
  </si>
  <si>
    <t>AA909000040</t>
  </si>
  <si>
    <t>THM spona tacker dlouhá 4cm</t>
  </si>
  <si>
    <t>dlouhá</t>
  </si>
  <si>
    <t>AA909000058</t>
  </si>
  <si>
    <t>AA909000003</t>
  </si>
  <si>
    <t>THM spona pro upevňovací lištu</t>
  </si>
  <si>
    <t>bílá</t>
  </si>
  <si>
    <t>AA910150050</t>
  </si>
  <si>
    <t>THM okrajový pás 150mm x 8mm</t>
  </si>
  <si>
    <t>návin</t>
  </si>
  <si>
    <t>AA911025050</t>
  </si>
  <si>
    <t>THM PE chránička červená 25</t>
  </si>
  <si>
    <t>25 mm x 50 m</t>
  </si>
  <si>
    <t>AA912100200</t>
  </si>
  <si>
    <t>THM dilatační pás 100mm x 2000mm</t>
  </si>
  <si>
    <t>100x2000 mm</t>
  </si>
  <si>
    <t>AA913014018</t>
  </si>
  <si>
    <t>A957014018</t>
  </si>
  <si>
    <t>THM fixační oblouk plastový 14-18</t>
  </si>
  <si>
    <t>14 -18</t>
  </si>
  <si>
    <t>AA913020022</t>
  </si>
  <si>
    <t>THM fixační oblouk plastový 20-22</t>
  </si>
  <si>
    <t>20 - 22</t>
  </si>
  <si>
    <t>AA916000000</t>
  </si>
  <si>
    <t>THM termopohon</t>
  </si>
  <si>
    <t>230 V</t>
  </si>
  <si>
    <t>AA917000000</t>
  </si>
  <si>
    <t>THM pokojový termostat</t>
  </si>
  <si>
    <t>AA918000000</t>
  </si>
  <si>
    <t>THM elektronický rozvaděč</t>
  </si>
  <si>
    <t>24 - 230V</t>
  </si>
  <si>
    <t>AA920015000</t>
  </si>
  <si>
    <t>THM eurokonus 3/4" k rozdělovači 15x1,8</t>
  </si>
  <si>
    <t>sáček</t>
  </si>
  <si>
    <t>AA920016000</t>
  </si>
  <si>
    <t>THM eurokonus 3/4" k rozdělovači 16x2,0</t>
  </si>
  <si>
    <t>AA920017000</t>
  </si>
  <si>
    <t>THM eurokonus 3/4" k rozdělovači 17x2,0</t>
  </si>
  <si>
    <t>AA920018000</t>
  </si>
  <si>
    <t>THM eurokonus 3/4" k rozdělovači 18x2,0</t>
  </si>
  <si>
    <t>AA920020000</t>
  </si>
  <si>
    <t>THM eurokonus 3/4" k rozdělovači 20x2,0</t>
  </si>
  <si>
    <t>AA921015000</t>
  </si>
  <si>
    <t>THM svěrná spojka 15x1,8</t>
  </si>
  <si>
    <t>AA921016000</t>
  </si>
  <si>
    <t>THM svěrná spojka 16x2,0</t>
  </si>
  <si>
    <t>AA921017000</t>
  </si>
  <si>
    <t>THM svěrná spojka 17x2,0</t>
  </si>
  <si>
    <t>AA921018000</t>
  </si>
  <si>
    <t>THM svěrná spojka 18x2,0</t>
  </si>
  <si>
    <t>AA921020000</t>
  </si>
  <si>
    <t>THM svěrná spojka 20x2,0</t>
  </si>
  <si>
    <t>AA922000000</t>
  </si>
  <si>
    <t>THM tacker - sponkovač</t>
  </si>
  <si>
    <t>15 - 20</t>
  </si>
  <si>
    <t>AA922000001</t>
  </si>
  <si>
    <t>THM tacker - sponkovač plast</t>
  </si>
  <si>
    <t>AA923001000</t>
  </si>
  <si>
    <t>THM odvíječ horizontální</t>
  </si>
  <si>
    <t>10 - 20</t>
  </si>
  <si>
    <t>AA924015034</t>
  </si>
  <si>
    <t>A967015034</t>
  </si>
  <si>
    <t>THM svěrná přechodka KZE 15x3/4"</t>
  </si>
  <si>
    <t>15 x 3/4"</t>
  </si>
  <si>
    <t>AA924016034</t>
  </si>
  <si>
    <t>A967016034</t>
  </si>
  <si>
    <t>THM svěrná přechodka KZE 16x3/4"</t>
  </si>
  <si>
    <t>16 x 3/4"</t>
  </si>
  <si>
    <t>AA924017034</t>
  </si>
  <si>
    <t>A967017034</t>
  </si>
  <si>
    <t>THM svěrná přechodka KZE 17x3/4"</t>
  </si>
  <si>
    <t>17 x 3/4"</t>
  </si>
  <si>
    <t>AA924020034</t>
  </si>
  <si>
    <t>A967020034</t>
  </si>
  <si>
    <t>THM svěrná přechodka KZE 20x3/4"</t>
  </si>
  <si>
    <t>AA9252020034</t>
  </si>
  <si>
    <t>A964200034</t>
  </si>
  <si>
    <t>THM zátka rozdělovače KZI 3/4"</t>
  </si>
  <si>
    <t>AA926002001</t>
  </si>
  <si>
    <t>A970200032</t>
  </si>
  <si>
    <t>* Nové výrobky</t>
  </si>
  <si>
    <t>AA909000050</t>
  </si>
  <si>
    <t>THM spona tacker dlouhá 5cm</t>
  </si>
  <si>
    <t>;11;0</t>
  </si>
  <si>
    <t>rozměry</t>
  </si>
  <si>
    <t>délka</t>
  </si>
  <si>
    <t>balení velké</t>
  </si>
  <si>
    <t>balení malé</t>
  </si>
  <si>
    <t>Kč bez DPH</t>
  </si>
  <si>
    <t>AA110016004</t>
  </si>
  <si>
    <t>PPRCT grn UNI S3,2 SDR7,4 16x2,2 4m</t>
  </si>
  <si>
    <t>16x2,2</t>
  </si>
  <si>
    <t>A</t>
  </si>
  <si>
    <t>AA110020004</t>
  </si>
  <si>
    <t>PPRCT grn UNI S4 SDR9 20x2,3 4m</t>
  </si>
  <si>
    <t>20x2,3</t>
  </si>
  <si>
    <t>AA110025004</t>
  </si>
  <si>
    <t>PPRCT grn UNI S4 SDR9 25x2,8 4m</t>
  </si>
  <si>
    <t>25x2,8</t>
  </si>
  <si>
    <t>AA110032104</t>
  </si>
  <si>
    <t>PPRCT grn UNI S4 SDR9 32x3,6 4m</t>
  </si>
  <si>
    <t>32x3,6</t>
  </si>
  <si>
    <t>AA110040004</t>
  </si>
  <si>
    <t>PPRCT grn UNI S5 SDR11 40x3,7 4m</t>
  </si>
  <si>
    <t>40x3,7</t>
  </si>
  <si>
    <t>AA110050004</t>
  </si>
  <si>
    <t>PPRCT grn UNI S5 SDR11 50x4,6 4m</t>
  </si>
  <si>
    <t>50x4,6</t>
  </si>
  <si>
    <t>AA110063004</t>
  </si>
  <si>
    <t>PPRCT grn UNI S5 SDR11 63x5,8 4m</t>
  </si>
  <si>
    <t>63x5,8</t>
  </si>
  <si>
    <t>AA110075004</t>
  </si>
  <si>
    <t>PPRCT grn UNI S5 SDR11 75x6,8 4m</t>
  </si>
  <si>
    <t>75x6,8</t>
  </si>
  <si>
    <t>AA110090004</t>
  </si>
  <si>
    <t>PPRCT grn UNI S5 SDR11 90x8,2 4m</t>
  </si>
  <si>
    <t>90x8,2</t>
  </si>
  <si>
    <t>AA110110004</t>
  </si>
  <si>
    <t>PPRCT grn UNI S5 SDR11 110x10,0 4m</t>
  </si>
  <si>
    <t>110x10</t>
  </si>
  <si>
    <t>BA110125004</t>
  </si>
  <si>
    <t>PPRCT gnn UNI S5 SDR11 125x11,4 4m</t>
  </si>
  <si>
    <t>125x11,4</t>
  </si>
  <si>
    <t>BA110160004</t>
  </si>
  <si>
    <t>PPRCT gnn UNI S5 SDR11 160x14,6 4m</t>
  </si>
  <si>
    <t>160x14,6</t>
  </si>
  <si>
    <t>BA110200004</t>
  </si>
  <si>
    <t>PPRCT gnn UNI S5 SDR11 200x18,2 4m</t>
  </si>
  <si>
    <t>200x18,2</t>
  </si>
  <si>
    <t>BA110250004</t>
  </si>
  <si>
    <t>PPRCT gnn UNI S5 SDR11 250x22,7 4m</t>
  </si>
  <si>
    <t>250x22,7</t>
  </si>
  <si>
    <t>AA110020003</t>
  </si>
  <si>
    <t>PPRCT grn UNI - S4 20x2,3 3m</t>
  </si>
  <si>
    <t>AA110025003</t>
  </si>
  <si>
    <t>PPRCT grn UNI - S4 25x2,8 3m</t>
  </si>
  <si>
    <t>AA110032103</t>
  </si>
  <si>
    <t>PPRCT grn UNI - S4 32x3,6 3m</t>
  </si>
  <si>
    <t>AA110040003</t>
  </si>
  <si>
    <t>PPRCT grn UNI - S5 40x3,7 3m</t>
  </si>
  <si>
    <t>AA110050003</t>
  </si>
  <si>
    <t>PPRCT grn UNI - S5 50x4,6 3m</t>
  </si>
  <si>
    <t>AA110063003</t>
  </si>
  <si>
    <t>PPRCT grn UNI - S5 63x5,8 3m</t>
  </si>
  <si>
    <t>AA111040004</t>
  </si>
  <si>
    <t>PPRCT grn FASER COOL S5 SDR11 40x3,7 4m</t>
  </si>
  <si>
    <t>AA111050004</t>
  </si>
  <si>
    <t>PPRCT grn FASER COOL S5 SDR11 50x4,6 4m</t>
  </si>
  <si>
    <t>AA111063004</t>
  </si>
  <si>
    <t>PPRCT grn FASER COOL S5 SDR11 63x5,8 4m</t>
  </si>
  <si>
    <t>AA111075004</t>
  </si>
  <si>
    <t>PPRCT grn FASER COOL S5 SDR11 75x6,8 4m</t>
  </si>
  <si>
    <t>AA111090004</t>
  </si>
  <si>
    <t>PPRCT grn FASER COOL S5 SDR11 90x8,2 4m</t>
  </si>
  <si>
    <t>AA111110004</t>
  </si>
  <si>
    <t>PPRCT grn FASER COOL S5 SDR11 110x10,0 4m</t>
  </si>
  <si>
    <t>110x10,0</t>
  </si>
  <si>
    <t>AA112020004</t>
  </si>
  <si>
    <t>PPRCT grn HOT S3,2 SDR7,4 20x2,8 4m</t>
  </si>
  <si>
    <t>20x2,8</t>
  </si>
  <si>
    <t>AA112025004</t>
  </si>
  <si>
    <t>PPRCT grn HOT S3,2 SDR7,4 25x3,5 4m</t>
  </si>
  <si>
    <t>25x3,5</t>
  </si>
  <si>
    <t>AA112032004</t>
  </si>
  <si>
    <t>PPRCT grn HOT S3,2 SDR7,4 32x4,4 4m</t>
  </si>
  <si>
    <t>32x4,4</t>
  </si>
  <si>
    <t>AA112040004</t>
  </si>
  <si>
    <t>PPRCT grn HOT S3,2 SDR7,4 40x5,5 4m</t>
  </si>
  <si>
    <t>40x5,5</t>
  </si>
  <si>
    <t>AA112050004</t>
  </si>
  <si>
    <t>PPRCT grn HOT S3,2 SDR7,4 50x6,9 4m</t>
  </si>
  <si>
    <t>50x6,9</t>
  </si>
  <si>
    <t>AA112063004</t>
  </si>
  <si>
    <t>PPRCT grn HOT S3,2 SDR7,4 63x8,6 4m</t>
  </si>
  <si>
    <t>63x8,6</t>
  </si>
  <si>
    <t>AA112075004</t>
  </si>
  <si>
    <t>PPRCT grn HOT S3,2 SDR7,4 75x10,3 4m</t>
  </si>
  <si>
    <t>75x10,3</t>
  </si>
  <si>
    <t>AA112090004</t>
  </si>
  <si>
    <t>PPRCT grn HOT S3,2 SDR7,4 90x12,3 4m</t>
  </si>
  <si>
    <t>90x12,3</t>
  </si>
  <si>
    <t>AA112110004</t>
  </si>
  <si>
    <t>PPRCT grn HOT S3,2 SDR7,4 110x15,1 4m</t>
  </si>
  <si>
    <t>110x15,1</t>
  </si>
  <si>
    <t>BA112125004</t>
  </si>
  <si>
    <t>PPRCT gnn HOT S3,2 SDR7,4 125x17,1 4m</t>
  </si>
  <si>
    <t>125x17,1</t>
  </si>
  <si>
    <t>AA113020004</t>
  </si>
  <si>
    <t>PPRCT grn FASER HOT S3,2 SDR7,4 20x2,8 4m</t>
  </si>
  <si>
    <t>AA113025004</t>
  </si>
  <si>
    <t>PPRCT grn FASER HOT S3,2 SDR7,4 25x3,5 4m</t>
  </si>
  <si>
    <t>AA113032004</t>
  </si>
  <si>
    <t>PPRCT grn FASER HOT S4 SDR9 32x3,6 4m</t>
  </si>
  <si>
    <t>AA113040004</t>
  </si>
  <si>
    <t>PPRCT grn FASER HOT S4 SDR9 40x4,5 4m</t>
  </si>
  <si>
    <t>40x4,5</t>
  </si>
  <si>
    <t>AA113050004</t>
  </si>
  <si>
    <t>PPRCT grn FASER HOT S4 SDR9 50x5,6 4m</t>
  </si>
  <si>
    <t>50x5,6</t>
  </si>
  <si>
    <t>AA113063004</t>
  </si>
  <si>
    <t>PPRCT grn FASER HOT S4 SDR9 63x7,1 4m</t>
  </si>
  <si>
    <t>63x7,1</t>
  </si>
  <si>
    <t>AA113075004</t>
  </si>
  <si>
    <t>PPRCT grn FASER HOT S3,2 SDR7,4 75x8,4 4m</t>
  </si>
  <si>
    <t>75x8,4</t>
  </si>
  <si>
    <t>AA113090004</t>
  </si>
  <si>
    <t>PPRCT grn FASER HOT S4 SDR9 90x10,1 4m</t>
  </si>
  <si>
    <t>90x10,1</t>
  </si>
  <si>
    <t>AA113110004</t>
  </si>
  <si>
    <t>PPRCT grn FASER HOT S4 SDR9 110x12,3 4m</t>
  </si>
  <si>
    <t>110x12,3</t>
  </si>
  <si>
    <t>BA113125004</t>
  </si>
  <si>
    <t>PPRCT gnn FASER HOT S4 SDR9 125x14,0 4m</t>
  </si>
  <si>
    <t>125x14</t>
  </si>
  <si>
    <t>BA113125006</t>
  </si>
  <si>
    <t>B122112509</t>
  </si>
  <si>
    <t>PPRCT gnn FASER HOT S4 SDR9 125x14,0 6m</t>
  </si>
  <si>
    <t>BA113160004</t>
  </si>
  <si>
    <t>PPRCT gnn FASER HOT S5 SDR11 160x14,6 4m</t>
  </si>
  <si>
    <t>BA113160006</t>
  </si>
  <si>
    <t>B122116011</t>
  </si>
  <si>
    <t>PPRCT gnn FASER HOT S5 SDR11 160x14,6 6m</t>
  </si>
  <si>
    <t>BA113200004</t>
  </si>
  <si>
    <t>PPRCT gnn FASER HOT S5 SDR11 200x18,2 4m</t>
  </si>
  <si>
    <t>BA113200006</t>
  </si>
  <si>
    <t>B122120011</t>
  </si>
  <si>
    <t>PPRCT gnn FASER HOT S5 SDR11 200x18,2 6m</t>
  </si>
  <si>
    <t>BA113250004</t>
  </si>
  <si>
    <t>PPRCT gnn FASER HOT S5 SDR11 250x22,7 4m</t>
  </si>
  <si>
    <t>BA113250006</t>
  </si>
  <si>
    <t>B122125011</t>
  </si>
  <si>
    <t>PPRCT gnn FASER HOT S5 SDR11 250x22,7 6m</t>
  </si>
  <si>
    <t>AA113020003</t>
  </si>
  <si>
    <t>PPRCT grn FASER HOT - S3,2 20x2,8 3m</t>
  </si>
  <si>
    <t>AA113025003</t>
  </si>
  <si>
    <t>PPRCT grn FASER HOT - S3,2 25x3,5 3m</t>
  </si>
  <si>
    <t>AA113032003</t>
  </si>
  <si>
    <t>PPRCT grn FASER HOT - S4 32x3,6 3m</t>
  </si>
  <si>
    <t>AA113040003</t>
  </si>
  <si>
    <t>PPRCT grn FASER HOT - S4 40x4,5 3m</t>
  </si>
  <si>
    <t>AA113050003</t>
  </si>
  <si>
    <t>PPRCT grn FASER HOT - S4 50x5,6 3m</t>
  </si>
  <si>
    <t>AA113063003</t>
  </si>
  <si>
    <t>PPRCT grn FASER HOT - S4 63x7,1 3m</t>
  </si>
  <si>
    <t>AA114020004</t>
  </si>
  <si>
    <t>CAXC042000000040</t>
  </si>
  <si>
    <t>PPRCT grn STABIOXY S3 SDR7,4 20x2,8 4m</t>
  </si>
  <si>
    <t>AA114025004</t>
  </si>
  <si>
    <t>CAXC042500000040</t>
  </si>
  <si>
    <t>PPRCT grn STABIOXY S4 SDR9 25x2,8 4m</t>
  </si>
  <si>
    <t>AA114032004</t>
  </si>
  <si>
    <t>CAXC043200000040</t>
  </si>
  <si>
    <t>PPRCT grn STABIOXY S4 SDR9 32x3,6 4m</t>
  </si>
  <si>
    <t>AA114040004</t>
  </si>
  <si>
    <t>CAXC044000000040</t>
  </si>
  <si>
    <t>PPRCT grn STABIOXY S4 SDR9 40x4,5 4m</t>
  </si>
  <si>
    <t>CAXC045000000040</t>
  </si>
  <si>
    <t>PPRCT grn STABIOXY S4 SDR9 50x5,6 4m</t>
  </si>
  <si>
    <t>AA114063004</t>
  </si>
  <si>
    <t>CAXC046300000040</t>
  </si>
  <si>
    <t>PPRCT grn STABIOXY S4 SDR9 63x7,1 4m</t>
  </si>
  <si>
    <t>AA114075004</t>
  </si>
  <si>
    <t>CAXC047500000040</t>
  </si>
  <si>
    <t>PPRCT grn STABIOXY S4 SDR9 75x8,4 4m</t>
  </si>
  <si>
    <t>AA114090004</t>
  </si>
  <si>
    <t>CAXC049000000040</t>
  </si>
  <si>
    <t>PPRCT grn STABIOXY S4 SDR9 90x10,1 4m</t>
  </si>
  <si>
    <t>AA114110004</t>
  </si>
  <si>
    <t>CAXC041100000040</t>
  </si>
  <si>
    <t>PPRCT grn STABIOXY S4 SDR9 110x12,3 4m</t>
  </si>
  <si>
    <t>BU114020004</t>
  </si>
  <si>
    <t>PPRCT gnu STABIOXY UV S3,2 SDR7,4 20x2,8 4m</t>
  </si>
  <si>
    <t>BU114025004</t>
  </si>
  <si>
    <t>PPRCT gnu STABIOXY UV S4 SDR9 25x2,8 4m</t>
  </si>
  <si>
    <t>BU114032004</t>
  </si>
  <si>
    <t>PPRCT gnu STABIOXY UV S4 SDR9 32x3,6 4m</t>
  </si>
  <si>
    <t>BU114040004</t>
  </si>
  <si>
    <t>PPRCT gnu STABIOXY UV S4 SDR9 40x4,5 4m</t>
  </si>
  <si>
    <t>BU114050004</t>
  </si>
  <si>
    <t>PPRCT gnu STABIOXY UV S4 SDR9 50x5,6 4m</t>
  </si>
  <si>
    <t>BU114063004</t>
  </si>
  <si>
    <t>PPRCT gnu STABIOXY UV S4 SDR9 63x7,1 4m</t>
  </si>
  <si>
    <t>AA101020004</t>
  </si>
  <si>
    <t>PPR grn CLASSIC PN20 S2,5 SDR6  20x3,4 4m</t>
  </si>
  <si>
    <t>20x3,4</t>
  </si>
  <si>
    <t>AA101025004</t>
  </si>
  <si>
    <t>PPR grn CLASSIC PN20 S2,5 SDR6  25x4,2 4m</t>
  </si>
  <si>
    <t>25x4,2</t>
  </si>
  <si>
    <t>AA101032004</t>
  </si>
  <si>
    <t>PPR grn CLASSIC PN20 S2,5 SDR6  32x5,4 4m</t>
  </si>
  <si>
    <t>32x5,4</t>
  </si>
  <si>
    <t>PPR grn CLASSIC PN10 S3,5 SDR8 16x2,0 200m</t>
  </si>
  <si>
    <t>16x2</t>
  </si>
  <si>
    <t>PPR grn CLASSIC PN10 S5 SDR11 20x2,0 200m</t>
  </si>
  <si>
    <t>20x2</t>
  </si>
  <si>
    <t>AA102020200</t>
  </si>
  <si>
    <t>PPR grn CLASSIC PN16 S3,2 SDR7,4 20x2,8 200m</t>
  </si>
  <si>
    <t>PPR grn CLASSIC PN20 S2,5 SDR6  20x3,4 200m</t>
  </si>
  <si>
    <t>AA232016000</t>
  </si>
  <si>
    <t>PPR grn kompenzační smyčka 16</t>
  </si>
  <si>
    <t>AA232020000T</t>
  </si>
  <si>
    <t>AA232020000</t>
  </si>
  <si>
    <t>PPRCT grn kompenzační smyčka 20</t>
  </si>
  <si>
    <t>pc</t>
  </si>
  <si>
    <t>AA232025000T</t>
  </si>
  <si>
    <t>AA232025000</t>
  </si>
  <si>
    <t>PPRCT grn kompenzační smyčka 25</t>
  </si>
  <si>
    <t>AA232032000T</t>
  </si>
  <si>
    <t>AA232032000</t>
  </si>
  <si>
    <t>PPRCT grn kompenzační smyčka 32</t>
  </si>
  <si>
    <t>AA232040000T</t>
  </si>
  <si>
    <t>AA232040000</t>
  </si>
  <si>
    <t>PPRCT grn kompenzační smyčka 40</t>
  </si>
  <si>
    <t>AA233016000</t>
  </si>
  <si>
    <t>PPR grn křížení 16</t>
  </si>
  <si>
    <t>AA233020000</t>
  </si>
  <si>
    <t>PPR grn křížení 20</t>
  </si>
  <si>
    <t>0,07</t>
  </si>
  <si>
    <t>AA233025000</t>
  </si>
  <si>
    <t>PPR grn křížení 25</t>
  </si>
  <si>
    <t>AA233032000T</t>
  </si>
  <si>
    <t>AA233032000</t>
  </si>
  <si>
    <t>PPRCT grn křížení 32</t>
  </si>
  <si>
    <t>AA233040000</t>
  </si>
  <si>
    <t>PPR grn křížení 40</t>
  </si>
  <si>
    <t>AA246020000</t>
  </si>
  <si>
    <t>PPR grn křížení hrdlové 20</t>
  </si>
  <si>
    <t>AA246020001T</t>
  </si>
  <si>
    <t>PPRCT grn křížení hrdlové 20 krátké</t>
  </si>
  <si>
    <t>AA246025001T</t>
  </si>
  <si>
    <t>PPRCT grn křížení hrdlové 25 krátké</t>
  </si>
  <si>
    <t>AA202016000</t>
  </si>
  <si>
    <t>PPR grn koleno 90° 16</t>
  </si>
  <si>
    <t>AA202020000</t>
  </si>
  <si>
    <t>PPR grn koleno 90° 20</t>
  </si>
  <si>
    <t>0,02</t>
  </si>
  <si>
    <t>AA202025000</t>
  </si>
  <si>
    <t>PPR grn koleno 90° 25</t>
  </si>
  <si>
    <t>AA202032000</t>
  </si>
  <si>
    <t>PPR grn koleno 90° 32</t>
  </si>
  <si>
    <t>AA202040000T</t>
  </si>
  <si>
    <t>PPRCT grn koleno 90° 40</t>
  </si>
  <si>
    <t>AA202050000</t>
  </si>
  <si>
    <t>PPR grn koleno 90° 50</t>
  </si>
  <si>
    <t>AA202063000</t>
  </si>
  <si>
    <t>PPR grn koleno 90° 63</t>
  </si>
  <si>
    <t>PPRCT grn koleno 90° 75</t>
  </si>
  <si>
    <t>PPRCT grn koleno 90° 90</t>
  </si>
  <si>
    <t>PPRCT grn koleno 90° 110</t>
  </si>
  <si>
    <t>BA202125000</t>
  </si>
  <si>
    <t>B202125</t>
  </si>
  <si>
    <t>PPRCT gnn koleno 90° 125</t>
  </si>
  <si>
    <t>AA211025020</t>
  </si>
  <si>
    <t>PPR grn koleno 90° redukované 25x20</t>
  </si>
  <si>
    <t xml:space="preserve"> 25x20</t>
  </si>
  <si>
    <t>AA203016000</t>
  </si>
  <si>
    <t>PPR grn koleno 45° 16</t>
  </si>
  <si>
    <t>AA203020000</t>
  </si>
  <si>
    <t>PPR grn koleno 45° 20</t>
  </si>
  <si>
    <t>AA203025000</t>
  </si>
  <si>
    <t>PPR grn koleno 45° 25</t>
  </si>
  <si>
    <t>AA203032000</t>
  </si>
  <si>
    <t>PPR grn koleno 45° 32</t>
  </si>
  <si>
    <t>AA203040000</t>
  </si>
  <si>
    <t>PPR grn koleno 45° 40</t>
  </si>
  <si>
    <t>PPRCT grn koleno 45° 50</t>
  </si>
  <si>
    <t>PPRCT grn koleno 45° 63</t>
  </si>
  <si>
    <t>PPRCT grn koleno 45° 75</t>
  </si>
  <si>
    <t>PPRCT grn koleno 45° 90</t>
  </si>
  <si>
    <t>PPRCT grn koleno 45° 110</t>
  </si>
  <si>
    <t>BA203125000</t>
  </si>
  <si>
    <t>B203125</t>
  </si>
  <si>
    <t>PPRCT gnn koleno 45° 125</t>
  </si>
  <si>
    <t>AA204020000</t>
  </si>
  <si>
    <t>PPR grn koleno 90° vnitřní/vnější 20</t>
  </si>
  <si>
    <t>AA204025000</t>
  </si>
  <si>
    <t>PPR grn koleno 90° vnitřní/vnější 25</t>
  </si>
  <si>
    <t>AA204032000</t>
  </si>
  <si>
    <t>PPR grn koleno 90° vnitřní/vnější 32</t>
  </si>
  <si>
    <t>AA205016000</t>
  </si>
  <si>
    <t>PPR grn koleno 45° vnitřní/ vnější 16</t>
  </si>
  <si>
    <t>AA205020000</t>
  </si>
  <si>
    <t>PPR grn koleno 45° vnitřní/ vnější 20</t>
  </si>
  <si>
    <t>AA205025000</t>
  </si>
  <si>
    <t>PPR grn koleno 45° vnitřní/ vnější 25</t>
  </si>
  <si>
    <t>AA206020000</t>
  </si>
  <si>
    <t>PPR grn nástěnné koleno navařovací 20</t>
  </si>
  <si>
    <t>AA206025000</t>
  </si>
  <si>
    <t>PPR grn nástěnné koleno navařovací 25</t>
  </si>
  <si>
    <t>AA249020012</t>
  </si>
  <si>
    <t>PPR grn dvoj.nást.koleno (150) 20x1/2"</t>
  </si>
  <si>
    <t>AA249025012</t>
  </si>
  <si>
    <t>PPR grn dvoj.nást.koleno (150) 25x1/2"</t>
  </si>
  <si>
    <t>AA210020016</t>
  </si>
  <si>
    <t>PPR grn redukce vnitřní/vnější 20x16</t>
  </si>
  <si>
    <t>20x16</t>
  </si>
  <si>
    <t>AA210025016</t>
  </si>
  <si>
    <t>PPR grn redukce vnitřní/vnější 25x16</t>
  </si>
  <si>
    <t>25x16</t>
  </si>
  <si>
    <t>0,01</t>
  </si>
  <si>
    <t>AA210025020</t>
  </si>
  <si>
    <t>PPR grn redukce vnitřní/vnější 25x20</t>
  </si>
  <si>
    <t>25x20</t>
  </si>
  <si>
    <t>AA210032020</t>
  </si>
  <si>
    <t>PPR grn redukce vnitřní/vnější 32x20</t>
  </si>
  <si>
    <t>32x20</t>
  </si>
  <si>
    <t>AA210032025</t>
  </si>
  <si>
    <t>PPR grn redukce vnitřní/vnější 32x25/25x20</t>
  </si>
  <si>
    <t>32x25</t>
  </si>
  <si>
    <t>AA210040020</t>
  </si>
  <si>
    <t>PPR grn redukce vnitřní/vnější 40x20</t>
  </si>
  <si>
    <t>40x20</t>
  </si>
  <si>
    <t>AA210040025</t>
  </si>
  <si>
    <t>PPR grn redukce vnitřní/vnější 40x25</t>
  </si>
  <si>
    <t>40x25</t>
  </si>
  <si>
    <t>AA210040032</t>
  </si>
  <si>
    <t>PPR grn redukce vnitřní/vnější 40x32</t>
  </si>
  <si>
    <t>40x32</t>
  </si>
  <si>
    <t>AA210050032</t>
  </si>
  <si>
    <t>PPR grn redukce vnitřní/vnější 50x32</t>
  </si>
  <si>
    <t>50x32</t>
  </si>
  <si>
    <t>AA210050040</t>
  </si>
  <si>
    <t>PPR grn redukce vnitřní/vnější 50x40</t>
  </si>
  <si>
    <t>50x40</t>
  </si>
  <si>
    <t>AA210063032</t>
  </si>
  <si>
    <t>PPR grn redukce vnitřní/vnější 40x32/63x32</t>
  </si>
  <si>
    <t>63x32</t>
  </si>
  <si>
    <t>AA210063040</t>
  </si>
  <si>
    <t>PPR grn redukce vnitřní/vnější 63x40</t>
  </si>
  <si>
    <t>63x40</t>
  </si>
  <si>
    <t>AA210063050</t>
  </si>
  <si>
    <t>PPR grn redukce vnitřní/vnější 63x50</t>
  </si>
  <si>
    <t>63x50</t>
  </si>
  <si>
    <t>AA210075040T</t>
  </si>
  <si>
    <t>PPRCT grn redukce vnitřní/vnější 75x40</t>
  </si>
  <si>
    <t>75x40</t>
  </si>
  <si>
    <t>AA210075050</t>
  </si>
  <si>
    <t>PPR grn redukce vnitřní/vnější 75x50</t>
  </si>
  <si>
    <t>75x50</t>
  </si>
  <si>
    <t>AA210075063</t>
  </si>
  <si>
    <t>PPR grn redukce vnitřní/vnější 75x63</t>
  </si>
  <si>
    <t>75x63</t>
  </si>
  <si>
    <t>AA210090063</t>
  </si>
  <si>
    <t>PPR grn redukce vnitřní/vnější 90x63</t>
  </si>
  <si>
    <t>90x63</t>
  </si>
  <si>
    <t>AA210090075</t>
  </si>
  <si>
    <t>PPR grn redukce vnitřní/vnější 90x75</t>
  </si>
  <si>
    <t>90x75</t>
  </si>
  <si>
    <t>AA210110075T</t>
  </si>
  <si>
    <t>PPRCT grn redukce vnitřní/vnější 110x75</t>
  </si>
  <si>
    <t>110x75</t>
  </si>
  <si>
    <t>AA210110090</t>
  </si>
  <si>
    <t>PPR grn redukce vnitřní/vnější 110x90</t>
  </si>
  <si>
    <t>110x90</t>
  </si>
  <si>
    <t>BA210125110</t>
  </si>
  <si>
    <t>B210125110</t>
  </si>
  <si>
    <t>PPRCT gnn redukce vnitřní/vnější 125x110</t>
  </si>
  <si>
    <t>125x110</t>
  </si>
  <si>
    <t>AA242020000</t>
  </si>
  <si>
    <t>PPR grn koleno trojcestné 20</t>
  </si>
  <si>
    <t>PPR grn koleno trojcestné 25</t>
  </si>
  <si>
    <t>AA242032000T</t>
  </si>
  <si>
    <t>PPRCT grn koleno trojcestné 32</t>
  </si>
  <si>
    <t>AA201016000</t>
  </si>
  <si>
    <t>PPR grn nátrubek 16</t>
  </si>
  <si>
    <t>AA201020000</t>
  </si>
  <si>
    <t>PPR grn nátrubek 20</t>
  </si>
  <si>
    <t>AA201025000</t>
  </si>
  <si>
    <t>PPR grn nátrubek 25</t>
  </si>
  <si>
    <t>AA201032000</t>
  </si>
  <si>
    <t>PPR grn nátrubek 32</t>
  </si>
  <si>
    <t>AA201040000T</t>
  </si>
  <si>
    <t>PPRCT grn nátrubek 40</t>
  </si>
  <si>
    <t>PPR grn nátrubek 50</t>
  </si>
  <si>
    <t>PPR grn nátrubek 63</t>
  </si>
  <si>
    <t>AA201075000</t>
  </si>
  <si>
    <t>PPR grn nátrubek 75</t>
  </si>
  <si>
    <t>AA201090000</t>
  </si>
  <si>
    <t>PPR grn nátrubek 90</t>
  </si>
  <si>
    <t>BA201125000</t>
  </si>
  <si>
    <t>B201125</t>
  </si>
  <si>
    <t>PPRCT gnn nátrubek 125</t>
  </si>
  <si>
    <t>AA209020016</t>
  </si>
  <si>
    <t>PPR grn redukce  20x16</t>
  </si>
  <si>
    <t>AA209025020</t>
  </si>
  <si>
    <t>PPR grn redukcd 25x20</t>
  </si>
  <si>
    <t>AA209032020</t>
  </si>
  <si>
    <t>PPR grn redukce  32x20</t>
  </si>
  <si>
    <t>AA209032025</t>
  </si>
  <si>
    <t>PPR grn redukce  32x25</t>
  </si>
  <si>
    <t>AA209050040</t>
  </si>
  <si>
    <t>PPR grn redukce  50x40</t>
  </si>
  <si>
    <t>AA209063050</t>
  </si>
  <si>
    <t>PPR grn redukce  63x50</t>
  </si>
  <si>
    <t>AA241020000T</t>
  </si>
  <si>
    <t>PPRCT grn koleno oblouk 90° 20 vni/vně</t>
  </si>
  <si>
    <t>AA259020000</t>
  </si>
  <si>
    <t>PPR gnn koleno oblouk 90° 20</t>
  </si>
  <si>
    <t>AA259025000</t>
  </si>
  <si>
    <t>PPR gnn koleno oblouk 90° 25</t>
  </si>
  <si>
    <t>AA259032000</t>
  </si>
  <si>
    <t>PPR gnn koleno oblouk 90° 32</t>
  </si>
  <si>
    <t>AA259040000</t>
  </si>
  <si>
    <t>PPR gnn koleno oblouk 90° 40</t>
  </si>
  <si>
    <t>AA208016000</t>
  </si>
  <si>
    <t>PPR grn T kus jednoznačný 16</t>
  </si>
  <si>
    <t>AA208020000</t>
  </si>
  <si>
    <t>PPR grn T kus jednoznačný 20</t>
  </si>
  <si>
    <t>0,03</t>
  </si>
  <si>
    <t>AA208025000</t>
  </si>
  <si>
    <t>PPR grn T kus jednoznačný 25</t>
  </si>
  <si>
    <t>AA208032000</t>
  </si>
  <si>
    <t>PPR grn T kus jednoznačný 32</t>
  </si>
  <si>
    <t>AA208040000</t>
  </si>
  <si>
    <t>PPR grn T kus jednoznačný 40</t>
  </si>
  <si>
    <t>AA208050000</t>
  </si>
  <si>
    <t>PPR grn T kus jednoznačný 50</t>
  </si>
  <si>
    <t>AA208063000</t>
  </si>
  <si>
    <t>PPR grn T kus jednoznačný 63</t>
  </si>
  <si>
    <t>PPRCT grn T kus jednoznačný 75</t>
  </si>
  <si>
    <t>AA208090000T</t>
  </si>
  <si>
    <t>PPRCT grn T kus jednoznačný 90</t>
  </si>
  <si>
    <t>AA208110000T</t>
  </si>
  <si>
    <t>PPRCT grn T kus jednoznačný 110</t>
  </si>
  <si>
    <t>BA208125000</t>
  </si>
  <si>
    <t>B208125</t>
  </si>
  <si>
    <t>PPRCT gnn T kus jednoznačný 125</t>
  </si>
  <si>
    <t>AA212020016</t>
  </si>
  <si>
    <t>PPR grn T kus redukovaný 20x16x20</t>
  </si>
  <si>
    <t>20x16x20</t>
  </si>
  <si>
    <t>AA212020025</t>
  </si>
  <si>
    <t>PPR grn T kus redukovaný 20x25x20</t>
  </si>
  <si>
    <t>20x25x20</t>
  </si>
  <si>
    <t>AA212025021</t>
  </si>
  <si>
    <t>PPR grn T kus redukovaný 25x20x20</t>
  </si>
  <si>
    <t>25x20x20</t>
  </si>
  <si>
    <t>0,05</t>
  </si>
  <si>
    <t>AA212025020</t>
  </si>
  <si>
    <t>PPR grn T kus redukovaný 25x20x25</t>
  </si>
  <si>
    <t>25x20x25</t>
  </si>
  <si>
    <t>AA212032020</t>
  </si>
  <si>
    <t>PPR grn T kus redukovaný 32x20x32</t>
  </si>
  <si>
    <t>32x20x32</t>
  </si>
  <si>
    <t>AA212032025</t>
  </si>
  <si>
    <t>PPR grn T kus redukovaný 32x25x32</t>
  </si>
  <si>
    <t>32x25x32</t>
  </si>
  <si>
    <t>AA212040020</t>
  </si>
  <si>
    <t>PPR grn T kus redukovaný 40x20x40</t>
  </si>
  <si>
    <t>40x20x40</t>
  </si>
  <si>
    <t>AA212040025</t>
  </si>
  <si>
    <t>PPR grn T kus redukovaný 40x25x40</t>
  </si>
  <si>
    <t>40x25x40</t>
  </si>
  <si>
    <t>AA212040032</t>
  </si>
  <si>
    <t>PPR grn T kus redukovaný 40x32x40</t>
  </si>
  <si>
    <t>40x32x40</t>
  </si>
  <si>
    <t>AA212050025</t>
  </si>
  <si>
    <t>PPR grn T kus redukovaný 50x25x50</t>
  </si>
  <si>
    <t>50x25x50</t>
  </si>
  <si>
    <t>AA212050032</t>
  </si>
  <si>
    <t>PPR grn T kus redukovaný 50x32x50</t>
  </si>
  <si>
    <t>50x32x50</t>
  </si>
  <si>
    <t>AA212050040</t>
  </si>
  <si>
    <t>PPR grn T kus redukovaný 50x40x50</t>
  </si>
  <si>
    <t>50x40x50</t>
  </si>
  <si>
    <t>AA212063032</t>
  </si>
  <si>
    <t>PPR grn T kus redukovaný 63x32x63</t>
  </si>
  <si>
    <t>63x32x63</t>
  </si>
  <si>
    <t>AA212063040</t>
  </si>
  <si>
    <t>PPR grn T kus redukovaný 63x40x63</t>
  </si>
  <si>
    <t>63x40x63</t>
  </si>
  <si>
    <t>AA212063050</t>
  </si>
  <si>
    <t>PPR grn T kus redukovaný 63x50x63</t>
  </si>
  <si>
    <t>63x50x63</t>
  </si>
  <si>
    <t>AA212090063</t>
  </si>
  <si>
    <t>PPR grn T kus redukovaný 90x63x90</t>
  </si>
  <si>
    <t>90x63x90</t>
  </si>
  <si>
    <t>AA212090075</t>
  </si>
  <si>
    <t>PPR grn T kus redukovaný 90x75x90</t>
  </si>
  <si>
    <t>90x75x90</t>
  </si>
  <si>
    <t>BA212125075</t>
  </si>
  <si>
    <t>B212125075</t>
  </si>
  <si>
    <t>PPRCT gnn T kus reduk polyf/nat 125x75</t>
  </si>
  <si>
    <t>125x75x125</t>
  </si>
  <si>
    <t>BA212125090</t>
  </si>
  <si>
    <t>B212125090</t>
  </si>
  <si>
    <t>PPRCT gnn T kus reduk polyf/nat 125x90</t>
  </si>
  <si>
    <t>125x90x125</t>
  </si>
  <si>
    <t>BA212125110</t>
  </si>
  <si>
    <t>B212125110</t>
  </si>
  <si>
    <t>PPRCT gnn T kus reduk polyf/nat 125x110</t>
  </si>
  <si>
    <t>125x110x125</t>
  </si>
  <si>
    <t>AA235020000</t>
  </si>
  <si>
    <t>PPR grn kříž 20</t>
  </si>
  <si>
    <t>AA235025000</t>
  </si>
  <si>
    <t>PPR grn kříž 25</t>
  </si>
  <si>
    <t>25</t>
  </si>
  <si>
    <t>AA235032000</t>
  </si>
  <si>
    <t>PPR grn kříž 32</t>
  </si>
  <si>
    <t>AA213020012</t>
  </si>
  <si>
    <t>PPR grn přechodka PZE 20x1/2"</t>
  </si>
  <si>
    <t>20x1/2"</t>
  </si>
  <si>
    <t>AA213020034</t>
  </si>
  <si>
    <t>PPR grn přechodka PZE 20x3/4"</t>
  </si>
  <si>
    <t>20x3/4"</t>
  </si>
  <si>
    <t>AA213025034</t>
  </si>
  <si>
    <t>PPR grn přechodka PZE 25x3/4"</t>
  </si>
  <si>
    <t>25x3/4"</t>
  </si>
  <si>
    <t>AA213032001</t>
  </si>
  <si>
    <t>PPR grn přechodka PZE 32x1"</t>
  </si>
  <si>
    <t>32x1"</t>
  </si>
  <si>
    <t>AA213040054</t>
  </si>
  <si>
    <t>PPR grn přechodka PZE 40x5/4"</t>
  </si>
  <si>
    <t>40x5/4"</t>
  </si>
  <si>
    <t>AA213050064</t>
  </si>
  <si>
    <t>PPR grn přechodka PZE 50x6/4"</t>
  </si>
  <si>
    <t>50x6/4"</t>
  </si>
  <si>
    <t>AA213063002</t>
  </si>
  <si>
    <t>PPR grn přechodka PZE 63x2"</t>
  </si>
  <si>
    <t>63x2"</t>
  </si>
  <si>
    <t>AA207020034</t>
  </si>
  <si>
    <t>PPR grn výtokové plastové koleno 20 x 3/4"</t>
  </si>
  <si>
    <t>AA207025001</t>
  </si>
  <si>
    <t>PPR grn výtokové plastové koleno 25 x 1"</t>
  </si>
  <si>
    <t>25 x 1"</t>
  </si>
  <si>
    <t>AA256020034</t>
  </si>
  <si>
    <t>PPR grn rychlospojka 20 x 3/4"</t>
  </si>
  <si>
    <t>AA256025001</t>
  </si>
  <si>
    <t>PPR grn rychlospojka 25 x 1"</t>
  </si>
  <si>
    <t>AA280020034</t>
  </si>
  <si>
    <t>PPR grn plast hadičník na hadici 20x3/4"</t>
  </si>
  <si>
    <t>AA280025001</t>
  </si>
  <si>
    <t>PPR grn plast hadičník na hadici 25x1"</t>
  </si>
  <si>
    <t>AA229016000</t>
  </si>
  <si>
    <t>PPR grn záslepka 16</t>
  </si>
  <si>
    <t>AA229020000</t>
  </si>
  <si>
    <t>PPR grn záslepka 20</t>
  </si>
  <si>
    <t>AA229025000</t>
  </si>
  <si>
    <t>PPR grn záslepka 25</t>
  </si>
  <si>
    <t>AA229032000</t>
  </si>
  <si>
    <t>PPR grn záslepka 32</t>
  </si>
  <si>
    <t>AA229040000</t>
  </si>
  <si>
    <t>PPR grn záslepka 40</t>
  </si>
  <si>
    <t>AA229050000</t>
  </si>
  <si>
    <t>PPR grn záslepka 50</t>
  </si>
  <si>
    <t>AA229063000</t>
  </si>
  <si>
    <t>PPR grn záslepka 63</t>
  </si>
  <si>
    <t>AA229075000Z</t>
  </si>
  <si>
    <t>229075Z</t>
  </si>
  <si>
    <t>PPR grn záslepka 75</t>
  </si>
  <si>
    <t>AA229090000Z</t>
  </si>
  <si>
    <t>229090Z</t>
  </si>
  <si>
    <t>PPR grn záslepka 90</t>
  </si>
  <si>
    <t>AA229110000T</t>
  </si>
  <si>
    <t>PPRCT grn záslepka 110</t>
  </si>
  <si>
    <t>BA229125000</t>
  </si>
  <si>
    <t>B229125</t>
  </si>
  <si>
    <t>PPRCT gnn záslepka 125</t>
  </si>
  <si>
    <t>AA245020000</t>
  </si>
  <si>
    <t>PPR grn záslepka vnitřní 20</t>
  </si>
  <si>
    <t>AA245025000</t>
  </si>
  <si>
    <t>PPR grn záslepka vnitřní 25</t>
  </si>
  <si>
    <t>AA238063032</t>
  </si>
  <si>
    <t>PPR grn sedlo 63/32</t>
  </si>
  <si>
    <t>AA238075032</t>
  </si>
  <si>
    <t>PPR grn sedlo 75/32</t>
  </si>
  <si>
    <t>75x32</t>
  </si>
  <si>
    <t>AA238090032</t>
  </si>
  <si>
    <t>PPR grn sedlo 90/32</t>
  </si>
  <si>
    <t>90x32</t>
  </si>
  <si>
    <t>AA238110032</t>
  </si>
  <si>
    <t>PPR grn sedlo 110/32</t>
  </si>
  <si>
    <t>110x32</t>
  </si>
  <si>
    <t>AA238110040T</t>
  </si>
  <si>
    <t>PPRCT grn sedlo 110/40</t>
  </si>
  <si>
    <t>110x40</t>
  </si>
  <si>
    <t>BA238125020</t>
  </si>
  <si>
    <t>B238125020</t>
  </si>
  <si>
    <t>PPR gnn sedlo 125/20</t>
  </si>
  <si>
    <t>125x20</t>
  </si>
  <si>
    <t>BA238125025</t>
  </si>
  <si>
    <t>B238125025</t>
  </si>
  <si>
    <t>PPR gnn sedlo 63-125/25</t>
  </si>
  <si>
    <t>125x25</t>
  </si>
  <si>
    <t>BA238125032</t>
  </si>
  <si>
    <t>B238125032</t>
  </si>
  <si>
    <t>PPRCT gnn sedlo polyf 63-125/32</t>
  </si>
  <si>
    <t>125x32</t>
  </si>
  <si>
    <t>BA238125040</t>
  </si>
  <si>
    <t>B238125040</t>
  </si>
  <si>
    <t>PPRCT gnn sedlo polyf 75-125/40</t>
  </si>
  <si>
    <t>125x40</t>
  </si>
  <si>
    <t>BA238125050</t>
  </si>
  <si>
    <t>B238125050</t>
  </si>
  <si>
    <t>PPRCT gnn sedlo polyf 90-125/50</t>
  </si>
  <si>
    <t>125x50</t>
  </si>
  <si>
    <t>BA238125063</t>
  </si>
  <si>
    <t>B238125063</t>
  </si>
  <si>
    <t>PPRCT gnn sedlo polyf 110-125/63</t>
  </si>
  <si>
    <t>125x63</t>
  </si>
  <si>
    <t>AA251000000</t>
  </si>
  <si>
    <t>PPR grn podložka do bytových jader 66/22mm</t>
  </si>
  <si>
    <t>66x22</t>
  </si>
  <si>
    <t>AA252000001</t>
  </si>
  <si>
    <t>PP grn zátka tlaková dlouhá modrá</t>
  </si>
  <si>
    <t>1/2"</t>
  </si>
  <si>
    <t>AA252000002</t>
  </si>
  <si>
    <t>PP grn zátka tlaková dlouhá červená</t>
  </si>
  <si>
    <t>AA253000000</t>
  </si>
  <si>
    <t xml:space="preserve">PPR grn zátka krátká </t>
  </si>
  <si>
    <t>AA216016012</t>
  </si>
  <si>
    <t>PPR grn koleno KZE 16x1/2"</t>
  </si>
  <si>
    <t>16x1/2"</t>
  </si>
  <si>
    <t>AA216020012</t>
  </si>
  <si>
    <t>PPR grn koleno KZE 20x1/2"</t>
  </si>
  <si>
    <t>AA216020034</t>
  </si>
  <si>
    <t>PPR grn koleno KZE 20x3/4"</t>
  </si>
  <si>
    <t>20x3/4</t>
  </si>
  <si>
    <t>0,14</t>
  </si>
  <si>
    <t>AA216025012</t>
  </si>
  <si>
    <t>PPR grn koleno KZE 25x1/2"</t>
  </si>
  <si>
    <t>25x1/2"</t>
  </si>
  <si>
    <t>AA216025034</t>
  </si>
  <si>
    <t>PPR grn koleno KZE 25x3/4"</t>
  </si>
  <si>
    <t>AA216032001</t>
  </si>
  <si>
    <t>PPR grn koleno KZE 32x1"</t>
  </si>
  <si>
    <t>AA218016012</t>
  </si>
  <si>
    <t>PPR grn koleno KZI 16x1/2"</t>
  </si>
  <si>
    <t>AA218020012</t>
  </si>
  <si>
    <t>PPR grn koleno KZI 20x1/2"</t>
  </si>
  <si>
    <t>AA218020034</t>
  </si>
  <si>
    <t>PPR grn koleno KZI 20x3/4"</t>
  </si>
  <si>
    <t>0,13</t>
  </si>
  <si>
    <t>AA218025012</t>
  </si>
  <si>
    <t>PPR grn koleno KZI 25x1/2"</t>
  </si>
  <si>
    <t>AA218025034</t>
  </si>
  <si>
    <t>PPR grn koleno KZI 25x3/4"</t>
  </si>
  <si>
    <t>AA218032001</t>
  </si>
  <si>
    <t>PPR grn koleno KZI 32x1"</t>
  </si>
  <si>
    <t>AA215016012</t>
  </si>
  <si>
    <t>PPR grn přechodka KZE 16x1/2"</t>
  </si>
  <si>
    <t>AA215020012</t>
  </si>
  <si>
    <t>PPR grn přechodka KZE 20x1/2"</t>
  </si>
  <si>
    <t>0,08</t>
  </si>
  <si>
    <t>AA215020034</t>
  </si>
  <si>
    <t>PPR grn přechodka KZE 20x3/4"</t>
  </si>
  <si>
    <t>AA215025012</t>
  </si>
  <si>
    <t>A215025E12I</t>
  </si>
  <si>
    <t>PPR grn přechodka KZE 25x1/2"</t>
  </si>
  <si>
    <t>AA215025034</t>
  </si>
  <si>
    <t>PPR grn přechodka KZE 25x3/4"</t>
  </si>
  <si>
    <t>AA215032001</t>
  </si>
  <si>
    <t>PPR grn přechodka KZE 32x1"</t>
  </si>
  <si>
    <t xml:space="preserve">32x1"  </t>
  </si>
  <si>
    <t>AA215040054</t>
  </si>
  <si>
    <t>AA215050064T</t>
  </si>
  <si>
    <t>AA215063002T</t>
  </si>
  <si>
    <t>AA215075025</t>
  </si>
  <si>
    <t>PPR grn přechodka KZE 75x2,5"</t>
  </si>
  <si>
    <t>75x2,5"</t>
  </si>
  <si>
    <t>AA215090003</t>
  </si>
  <si>
    <t>PPR grn přechodka KZE 90x3"</t>
  </si>
  <si>
    <t>90x3"</t>
  </si>
  <si>
    <t>BM215125005</t>
  </si>
  <si>
    <t>B215125</t>
  </si>
  <si>
    <t>PPRCT gnn přechodka KZE 125x5"</t>
  </si>
  <si>
    <t>125x5"</t>
  </si>
  <si>
    <t>AA247063032Z</t>
  </si>
  <si>
    <t>236063032Z</t>
  </si>
  <si>
    <t>PPR grn navařovací sedlo KZI 63x3/4"</t>
  </si>
  <si>
    <t>63x3/4"</t>
  </si>
  <si>
    <t>AA247075032Z</t>
  </si>
  <si>
    <t>236075032Z</t>
  </si>
  <si>
    <t>PPR grn navařovací sedlo KZI 75x3/4"</t>
  </si>
  <si>
    <t>75x3/4"</t>
  </si>
  <si>
    <t>AA247090032Z</t>
  </si>
  <si>
    <t>236090032Z</t>
  </si>
  <si>
    <t>PPR grn navařovací sedlo KZI 90x3/4"</t>
  </si>
  <si>
    <t>90x3/4"</t>
  </si>
  <si>
    <t>BM247125025</t>
  </si>
  <si>
    <t>B236125025</t>
  </si>
  <si>
    <t>PPRCT gnn sedlo KZI polyf 63-125-25x1/2"</t>
  </si>
  <si>
    <t>125x25x1/2"</t>
  </si>
  <si>
    <t>BM247125032</t>
  </si>
  <si>
    <t>B236125032</t>
  </si>
  <si>
    <t>PPRCT gnn sedlo KZI polyf 63-125-32x3/4"</t>
  </si>
  <si>
    <t>125x32x3/4"</t>
  </si>
  <si>
    <t>BM247125040</t>
  </si>
  <si>
    <t>B236125040</t>
  </si>
  <si>
    <t>PPRCT gnn sedlo KZI polyf 75-125-40x1"</t>
  </si>
  <si>
    <t>125x40x1"</t>
  </si>
  <si>
    <t>BM247125050</t>
  </si>
  <si>
    <t>B236125050</t>
  </si>
  <si>
    <t>PPRCT gnn sedlo KZI polyf 90-125-50x5/4"</t>
  </si>
  <si>
    <t>125x50x5/4"</t>
  </si>
  <si>
    <t>BM247125051</t>
  </si>
  <si>
    <t>B236125051</t>
  </si>
  <si>
    <t>PPRCT gnn sedlo KZI polyf 90-125-50x6/4"</t>
  </si>
  <si>
    <t>125x50x6/4"</t>
  </si>
  <si>
    <t>BM247125063</t>
  </si>
  <si>
    <t>B236125063</t>
  </si>
  <si>
    <t>PPRCT gnn sedlo KZI polyf 110-125-63x2"</t>
  </si>
  <si>
    <t>125x63x2"</t>
  </si>
  <si>
    <t>AA248063032Z</t>
  </si>
  <si>
    <t>237063032Z</t>
  </si>
  <si>
    <t>PPR grn navařovací sedlo KZE 63x3/4"</t>
  </si>
  <si>
    <t>AA248075032Z</t>
  </si>
  <si>
    <t>237075032Z</t>
  </si>
  <si>
    <t>PPR grn navařovací sedlo KZE 75x3/4"</t>
  </si>
  <si>
    <t>AA248090032Z</t>
  </si>
  <si>
    <t>237090032Z</t>
  </si>
  <si>
    <t>PPR grn navařovací sedlo KZE 90x3/4"</t>
  </si>
  <si>
    <t>BM248125025</t>
  </si>
  <si>
    <t>B237125025</t>
  </si>
  <si>
    <t>PPRCT gnn sedlo KZE polyf 63-125x25x1/2"</t>
  </si>
  <si>
    <t>BM248125032</t>
  </si>
  <si>
    <t>B237125032</t>
  </si>
  <si>
    <t>PPRCT gnn sedlo KZE polyf KZE 63-125x32x3/4"</t>
  </si>
  <si>
    <t>BM248125040</t>
  </si>
  <si>
    <t>B237125040</t>
  </si>
  <si>
    <t>PPRCT gnn sedlo KZE polyf 75-125x40x1"</t>
  </si>
  <si>
    <t>BM248125050</t>
  </si>
  <si>
    <t>B237125050</t>
  </si>
  <si>
    <t>PPRCT gnn sedlo KZE polyf 90-125-50x5/4"</t>
  </si>
  <si>
    <t>BM248125051</t>
  </si>
  <si>
    <t>B237125051</t>
  </si>
  <si>
    <t>PPRCT gnn sedlo KZE polyf 90-125-50x6/4"</t>
  </si>
  <si>
    <t>BM248125063</t>
  </si>
  <si>
    <t>B237125063</t>
  </si>
  <si>
    <t>PPRCT gnn sedlo KZE polyf 110-125-63x2"</t>
  </si>
  <si>
    <t>AA217022012</t>
  </si>
  <si>
    <t>PPR grn přechodka KZI - kříž 20x1/2"</t>
  </si>
  <si>
    <t>20x1/2" cross</t>
  </si>
  <si>
    <t>AA217016012</t>
  </si>
  <si>
    <t>PPR grn přechodka KZI 16x1/2"</t>
  </si>
  <si>
    <t>AA217020012</t>
  </si>
  <si>
    <t>PPR grn přechodka KZI 20x1/2"</t>
  </si>
  <si>
    <t>0,06</t>
  </si>
  <si>
    <t>AA217020034</t>
  </si>
  <si>
    <t>PPR grn přechodka KZI 20x3/4"</t>
  </si>
  <si>
    <t>AA217025012</t>
  </si>
  <si>
    <t>PPR grn přechodka KZI 25x1/2"</t>
  </si>
  <si>
    <t>AA217025034</t>
  </si>
  <si>
    <t>PPR grn přechodka KZI 25x3/4"</t>
  </si>
  <si>
    <t>AA217032001</t>
  </si>
  <si>
    <t>PPR grn přechodka KZI 32x1"</t>
  </si>
  <si>
    <t>AA217040054</t>
  </si>
  <si>
    <t>PPR grn přechodka KZI 40x5/4"</t>
  </si>
  <si>
    <t>AA217050064</t>
  </si>
  <si>
    <t>PPR grn přechodka KZI 50x6/4"</t>
  </si>
  <si>
    <t>AA217063002</t>
  </si>
  <si>
    <t>PPR grn přechodka KZI 63x2"</t>
  </si>
  <si>
    <t>BM217125005</t>
  </si>
  <si>
    <t>B217125</t>
  </si>
  <si>
    <t>PPR gnn přechodka KZI 125x5"</t>
  </si>
  <si>
    <t>AA222020012</t>
  </si>
  <si>
    <t>PPR grn T kus KZI 20x1/2"</t>
  </si>
  <si>
    <t>AA222025012</t>
  </si>
  <si>
    <t>PPR grn T kus KZI 25x1/2"</t>
  </si>
  <si>
    <t>AA222025034</t>
  </si>
  <si>
    <t>PPR grn T kus KZI 25x3/4"</t>
  </si>
  <si>
    <t>AA222032012Z</t>
  </si>
  <si>
    <t>222033Z</t>
  </si>
  <si>
    <t>PPR grn T kus KZI 32x1/2"</t>
  </si>
  <si>
    <t>32x1/2"</t>
  </si>
  <si>
    <t>AA222032001</t>
  </si>
  <si>
    <t>PPR grn T kus KZI 32x1"</t>
  </si>
  <si>
    <t>AA254020012</t>
  </si>
  <si>
    <t>PPR grn T kus KZE 20x1/2"</t>
  </si>
  <si>
    <t>AA254025012</t>
  </si>
  <si>
    <t>PPR grn T kus KZE 25x1/2"</t>
  </si>
  <si>
    <t>0,10</t>
  </si>
  <si>
    <t>AA254025034</t>
  </si>
  <si>
    <t>PPR grn T kus KZE 25x3/4"</t>
  </si>
  <si>
    <t>AA223016012</t>
  </si>
  <si>
    <t>PPR grn přechodka KZ s PM 16x1/2"</t>
  </si>
  <si>
    <t>AA223016034</t>
  </si>
  <si>
    <t>PPR grn přechodka KZ s PM 16x3/4"</t>
  </si>
  <si>
    <t>16x3/4"</t>
  </si>
  <si>
    <t>AA223020012</t>
  </si>
  <si>
    <t>PPR grn přechodka KZ s PM 20x1/2"</t>
  </si>
  <si>
    <t>AA223020034</t>
  </si>
  <si>
    <t>PPR grn přechodka KZ s PM 20x3/4"</t>
  </si>
  <si>
    <t>AA223020001</t>
  </si>
  <si>
    <t>PPR grn přechodka KZ s PM 20x1"</t>
  </si>
  <si>
    <t>20x1"</t>
  </si>
  <si>
    <t>AA223025034</t>
  </si>
  <si>
    <t>PPR grn přechodka KZ s PM 25x3/4"</t>
  </si>
  <si>
    <t>AA223025001</t>
  </si>
  <si>
    <t>PPR grn přechodka KZ s PM 25x1"</t>
  </si>
  <si>
    <t>25x1"</t>
  </si>
  <si>
    <t>AA223032054</t>
  </si>
  <si>
    <t>PPR grn přechodka KZ s PM 32x5/4"</t>
  </si>
  <si>
    <t>32x5/4"</t>
  </si>
  <si>
    <t>AA225020034</t>
  </si>
  <si>
    <t>PPR grn hrdlo s PM 20x3/4"</t>
  </si>
  <si>
    <t>AA225025001</t>
  </si>
  <si>
    <t>PPR grn hrdlo s PM 25x1"</t>
  </si>
  <si>
    <t>AA225032054</t>
  </si>
  <si>
    <t>PPR grn hrdlo s PM 32x5/4"</t>
  </si>
  <si>
    <t>AA225040064</t>
  </si>
  <si>
    <t>PPR grn hrdlo s PM 40x6/4"</t>
  </si>
  <si>
    <t>40x6/4"</t>
  </si>
  <si>
    <t>AA225050002</t>
  </si>
  <si>
    <t>PPR grn hrdlo s PM 50x2"</t>
  </si>
  <si>
    <t>50x2"</t>
  </si>
  <si>
    <t>AA225020134</t>
  </si>
  <si>
    <t>PPR grn hrdlo s PMD 20x3/4"</t>
  </si>
  <si>
    <t>AA226016034</t>
  </si>
  <si>
    <t>PPR grn nátrubek - přechodka s PM 16x3/4"</t>
  </si>
  <si>
    <t>AA226020012</t>
  </si>
  <si>
    <t>PPR grn nátrubek - přechodka s PM 20x1/2"</t>
  </si>
  <si>
    <t>0,04</t>
  </si>
  <si>
    <t>AA226020034</t>
  </si>
  <si>
    <t>PPR grn nátrubek - přechodka s PM 20x3/4"</t>
  </si>
  <si>
    <t>AA226025034</t>
  </si>
  <si>
    <t>PPR grn nátrubek - přechodka s PM 25x3/4"</t>
  </si>
  <si>
    <t>AA226025001</t>
  </si>
  <si>
    <t>PPR grn nátrubek - přechodka s PM 25x1"</t>
  </si>
  <si>
    <t>AA226032001</t>
  </si>
  <si>
    <t>PPR grn nátrubek - přechodka s PM 32x1"</t>
  </si>
  <si>
    <t>AA226020134</t>
  </si>
  <si>
    <t>PPR grn nátrubek - přechodka s PMD 20x3/4"</t>
  </si>
  <si>
    <t>AA226025134</t>
  </si>
  <si>
    <t>PPR grn nátrubek - přechodka s PMD 25x3/4"</t>
  </si>
  <si>
    <t>AA224020000</t>
  </si>
  <si>
    <t>PPR grn rozeb spoj trubka - trubka 20</t>
  </si>
  <si>
    <t>AA224025000</t>
  </si>
  <si>
    <t>PPR grn rozeb spoj trubka - trubka 25</t>
  </si>
  <si>
    <t>0,12</t>
  </si>
  <si>
    <t>AA224032000</t>
  </si>
  <si>
    <t>PPR grn rozeb spoj trubka - trubka 32</t>
  </si>
  <si>
    <t>AA224040000</t>
  </si>
  <si>
    <t>PPR grn rozeb spoj trubka - trubka 40</t>
  </si>
  <si>
    <t>AA224050000</t>
  </si>
  <si>
    <t>PPR grn rozeb spoj trubka - trubka 50</t>
  </si>
  <si>
    <t>AA227020012</t>
  </si>
  <si>
    <t>PPR grn koleno 90° s PM 20x1/2"</t>
  </si>
  <si>
    <t>AA227020034</t>
  </si>
  <si>
    <t>PPR grn koleno 90° s PM 20x3/4"</t>
  </si>
  <si>
    <t>AA227025034</t>
  </si>
  <si>
    <t>PPR grn koleno 90° s PM 25x3/4"</t>
  </si>
  <si>
    <t>AA227020134</t>
  </si>
  <si>
    <t>PPR grn koleno s PMD 20x3/4"</t>
  </si>
  <si>
    <t>AA228020034</t>
  </si>
  <si>
    <t>PPR grn T kus s PM 20x3/4x20</t>
  </si>
  <si>
    <t>20x3/4"x20</t>
  </si>
  <si>
    <t>AA228025034</t>
  </si>
  <si>
    <t>PPR grn T kus s PM 25x3/4x25</t>
  </si>
  <si>
    <t>25x3/4"x25</t>
  </si>
  <si>
    <t>AA228032034</t>
  </si>
  <si>
    <t>PPR grn T kus s PM 32x3/4x32</t>
  </si>
  <si>
    <t>32x3/4"x32</t>
  </si>
  <si>
    <t>AA228032044</t>
  </si>
  <si>
    <t>PPR grn T kus s PM 32x1x32</t>
  </si>
  <si>
    <t>32x1"x32</t>
  </si>
  <si>
    <t>AA228020134</t>
  </si>
  <si>
    <t>PPR grn T kus s PMD 20x3/4x20</t>
  </si>
  <si>
    <t>AA228025134</t>
  </si>
  <si>
    <t>PPR grn T kus s PMD 25x3/4x25</t>
  </si>
  <si>
    <t>AA230040032</t>
  </si>
  <si>
    <t>PPR grn lemový nákružek 40 DN 32</t>
  </si>
  <si>
    <t>40/32</t>
  </si>
  <si>
    <t>AA230050040</t>
  </si>
  <si>
    <t>PPR grn lemový nákružek 50 DN 40</t>
  </si>
  <si>
    <t>50/40</t>
  </si>
  <si>
    <t>AA230063050</t>
  </si>
  <si>
    <t>PPR grn lemový nákružek 63 DN 50</t>
  </si>
  <si>
    <t>63/50</t>
  </si>
  <si>
    <t>AA230075065</t>
  </si>
  <si>
    <t>PPR grn lemový nákružek 75 DN 65</t>
  </si>
  <si>
    <t>75/65</t>
  </si>
  <si>
    <t>AA230090080</t>
  </si>
  <si>
    <t>PPR grn lemový nákružek 90 DN 80</t>
  </si>
  <si>
    <t>90/80</t>
  </si>
  <si>
    <t>AA230110100</t>
  </si>
  <si>
    <t>PPR grn lemový nákružek 110 DN 100</t>
  </si>
  <si>
    <t>110/100</t>
  </si>
  <si>
    <t>BA230125100</t>
  </si>
  <si>
    <t>B230125</t>
  </si>
  <si>
    <t>PPRCT gnn lem.nákružek d125 DN100 (přír.125)</t>
  </si>
  <si>
    <t>125/100</t>
  </si>
  <si>
    <t>BA230125125</t>
  </si>
  <si>
    <t>PPRCT gnn lem.nákružek d125 DN125 (přír.140)</t>
  </si>
  <si>
    <t>125/125</t>
  </si>
  <si>
    <t>AA231040032</t>
  </si>
  <si>
    <t>PPR grn volná příruba 40 DN32</t>
  </si>
  <si>
    <t>C</t>
  </si>
  <si>
    <t>AA231050040</t>
  </si>
  <si>
    <t>PPR grn volná příruba 50 DN40</t>
  </si>
  <si>
    <t>1,82</t>
  </si>
  <si>
    <t>AA231063050</t>
  </si>
  <si>
    <t>PPR grn volná příruba 63 DN50</t>
  </si>
  <si>
    <t>AA231075065</t>
  </si>
  <si>
    <t>PPR grn volná příruba 75 DN65</t>
  </si>
  <si>
    <t>AA231090080</t>
  </si>
  <si>
    <t>PPR grn volná příruba 90 DN80</t>
  </si>
  <si>
    <t>AA231110100</t>
  </si>
  <si>
    <t>PPR grn volná příruba 110 DN100</t>
  </si>
  <si>
    <t>AA231125100</t>
  </si>
  <si>
    <t>PPRCT grn vol.příruba d125 DN100 (trub.125)</t>
  </si>
  <si>
    <t>AA231125125</t>
  </si>
  <si>
    <t>PPRCT grn vol.příruba d140 DN125 (trub.125)</t>
  </si>
  <si>
    <t>AA237020012</t>
  </si>
  <si>
    <t>PPR grn šroubení vnější 20x1/2"</t>
  </si>
  <si>
    <t>AA237025034</t>
  </si>
  <si>
    <t>PPR grn šroubení vnější 25x3/4"</t>
  </si>
  <si>
    <t>AA237032001</t>
  </si>
  <si>
    <t>PPR grn šroubení vnější 32x1"</t>
  </si>
  <si>
    <t>AA237040054</t>
  </si>
  <si>
    <t>PPR grn šroubení vnější 40x5/4"</t>
  </si>
  <si>
    <t>AA237050064</t>
  </si>
  <si>
    <t>PPR grn šroubení vnější 50x6/4"</t>
  </si>
  <si>
    <t>AA237063002</t>
  </si>
  <si>
    <t>PPR grn šroubení vnější 63x2"</t>
  </si>
  <si>
    <t>AA236020012</t>
  </si>
  <si>
    <t>PPR grn šroubení vnitřní 20x1/2"</t>
  </si>
  <si>
    <t>AA236025034</t>
  </si>
  <si>
    <t>PPR grn šroubení vnitřní 25x3/4"</t>
  </si>
  <si>
    <t>AA236032001</t>
  </si>
  <si>
    <t>PPR grn šroubení vnitřní 32x1"</t>
  </si>
  <si>
    <t>AA236040054</t>
  </si>
  <si>
    <t>PPR grn šroubení vnitřní 40x5/4"</t>
  </si>
  <si>
    <t>AA236050064</t>
  </si>
  <si>
    <t>PPR grn šroubení vnitřní 50x6/4"</t>
  </si>
  <si>
    <t>AA236063002</t>
  </si>
  <si>
    <t>PPR grn šroubení vnitřní 63x2"</t>
  </si>
  <si>
    <t>AA219016012</t>
  </si>
  <si>
    <t>PPR grn nástěnné koleno KZI 16x1/2"</t>
  </si>
  <si>
    <t>AA219020012</t>
  </si>
  <si>
    <t>PPR grn nástěnné koleno KZI 20x1/2"</t>
  </si>
  <si>
    <t>AA219025034</t>
  </si>
  <si>
    <t>PPR grn nástěnné koleno KZI 25x3/4"</t>
  </si>
  <si>
    <t>AA219025012</t>
  </si>
  <si>
    <t>PPR grn nástěnné koleno KZI 25x1/2"</t>
  </si>
  <si>
    <t>AA219020014</t>
  </si>
  <si>
    <t>219020P</t>
  </si>
  <si>
    <t>PPR grn nástěnné koleno KZI 20x1/2" R</t>
  </si>
  <si>
    <t>AA219020013</t>
  </si>
  <si>
    <t>219020L</t>
  </si>
  <si>
    <t>PPR grn nástěnné koleno KZI 20x1/2" L</t>
  </si>
  <si>
    <t>AA239020012</t>
  </si>
  <si>
    <t>PPR grn nást koleno vnitřní s čep 20x1/2"</t>
  </si>
  <si>
    <t>AA258020012</t>
  </si>
  <si>
    <t>A218020I12I</t>
  </si>
  <si>
    <t>PPR grn koleno KZI UNI 20x1/2"</t>
  </si>
  <si>
    <t>20x1/2</t>
  </si>
  <si>
    <t>AA258800000</t>
  </si>
  <si>
    <t>1218020I13I</t>
  </si>
  <si>
    <t>PPR grn podložka MONO pod koleno UNI</t>
  </si>
  <si>
    <t>AA258900000</t>
  </si>
  <si>
    <t>1218020I12I</t>
  </si>
  <si>
    <t>PPR grn podložka DUO pod koleno UNI</t>
  </si>
  <si>
    <t>AA255020012</t>
  </si>
  <si>
    <t>PPR grn dvoj nást. koleno 100/150 20x1/2"</t>
  </si>
  <si>
    <t>AA240020012</t>
  </si>
  <si>
    <t>PPR grn nást. koleno sádrokarton 20</t>
  </si>
  <si>
    <t>AA220020012</t>
  </si>
  <si>
    <t>PPR grn nástěnný T kus 20</t>
  </si>
  <si>
    <t>AA220025012T</t>
  </si>
  <si>
    <t>PPRCT grn nástěnný T kus 25 průch.nástěnka</t>
  </si>
  <si>
    <t>60</t>
  </si>
  <si>
    <t>AA221020012</t>
  </si>
  <si>
    <t>PPR grn nástěnný komplet  2x20</t>
  </si>
  <si>
    <t>2x20x1/2"</t>
  </si>
  <si>
    <t>AA221025012</t>
  </si>
  <si>
    <t>PPR grn nástěnný komplet  2x25</t>
  </si>
  <si>
    <t>2x25x1/2"</t>
  </si>
  <si>
    <t>AA251000001</t>
  </si>
  <si>
    <t>PPR grn držák nástěn kolen</t>
  </si>
  <si>
    <t>AA234025000</t>
  </si>
  <si>
    <t>PPR grn elektrospojka 25</t>
  </si>
  <si>
    <t>AA234032000</t>
  </si>
  <si>
    <t>PPR grn elektrospojka 32</t>
  </si>
  <si>
    <t>AA234040000</t>
  </si>
  <si>
    <t>PPR grn elektrospojka 40</t>
  </si>
  <si>
    <t>BA234050001</t>
  </si>
  <si>
    <t>PPRCT gnn elektrospojka 50</t>
  </si>
  <si>
    <t>PPR grn elektrospojka 63</t>
  </si>
  <si>
    <t>AA234075000</t>
  </si>
  <si>
    <t>PPR grn elektrospojka 75</t>
  </si>
  <si>
    <t>BA234090001</t>
  </si>
  <si>
    <t>PPRCT gnn elektrospojka 90</t>
  </si>
  <si>
    <t>BA234110001</t>
  </si>
  <si>
    <t>PPRCT gnn elektrospojka 110</t>
  </si>
  <si>
    <t>BA234125000</t>
  </si>
  <si>
    <t>B201126</t>
  </si>
  <si>
    <t>PPRCT gnn elektrospojka 125</t>
  </si>
  <si>
    <t>AA243020270</t>
  </si>
  <si>
    <t>PPR whn přip koleno 90° k rad 270mm</t>
  </si>
  <si>
    <t>AA244020270</t>
  </si>
  <si>
    <t>PPR whn přip koleno 45° k rad 270mm</t>
  </si>
  <si>
    <t>AA257020034</t>
  </si>
  <si>
    <t>A215020K34</t>
  </si>
  <si>
    <t>PPR grn eurokonus 20x3/4"</t>
  </si>
  <si>
    <t>20x3/4“</t>
  </si>
  <si>
    <t>AA271016000</t>
  </si>
  <si>
    <t>PPR grn kohout kul. plast. s motýlkem 16</t>
  </si>
  <si>
    <t>AA271020000Z</t>
  </si>
  <si>
    <t>PPR grn kohout kul. plast. s motýlkem 20</t>
  </si>
  <si>
    <t>AA271025100</t>
  </si>
  <si>
    <t>AA271025100Z</t>
  </si>
  <si>
    <t>PPR grn kohout kul. plast. s motýlkem 25</t>
  </si>
  <si>
    <t>AA271020100Z</t>
  </si>
  <si>
    <t>PPR grn kohout kul. plast. s pačkou 20</t>
  </si>
  <si>
    <t>AA271025000Z</t>
  </si>
  <si>
    <t>PPR grn kohout kul. plast. s páčkou 25</t>
  </si>
  <si>
    <t>AA271032000Z</t>
  </si>
  <si>
    <t>PPR grn kohout kul. plast. s páčkou 32</t>
  </si>
  <si>
    <t>AA271040000Z</t>
  </si>
  <si>
    <t>PPR grn kohout kul. plast. s páčkou 40</t>
  </si>
  <si>
    <t>AA271050000Z</t>
  </si>
  <si>
    <t>PPR grn kohout kul. plast. s páčkou 50</t>
  </si>
  <si>
    <t>AA271063000</t>
  </si>
  <si>
    <t>PPR grn kohout kul. plast. s páčkou 63</t>
  </si>
  <si>
    <t>AA271075000</t>
  </si>
  <si>
    <t>PPR grn kohout kul. plast. s páčkou 75</t>
  </si>
  <si>
    <t>AA272020000</t>
  </si>
  <si>
    <t>PPR grn kohout kul. plast. s vyp 20</t>
  </si>
  <si>
    <t>AA272025000</t>
  </si>
  <si>
    <t>PPR grn kohout kul. plast. s vyp 25</t>
  </si>
  <si>
    <t>AA272032000</t>
  </si>
  <si>
    <t>PPR grn kohout kul. plast. s vyp 32</t>
  </si>
  <si>
    <t>AA272040000</t>
  </si>
  <si>
    <t>PPR grn kohout kul. plast. s vyp 40</t>
  </si>
  <si>
    <t>AA272050000</t>
  </si>
  <si>
    <t>PPR grn kohout kul. plast. s vyp 50</t>
  </si>
  <si>
    <t>AA272063000</t>
  </si>
  <si>
    <t>PPR grn kohout kul. plast. s vyp 63</t>
  </si>
  <si>
    <t>AA272075000</t>
  </si>
  <si>
    <t>PPR grn kohout kul. plast. s vyp 75</t>
  </si>
  <si>
    <t>AA273020000</t>
  </si>
  <si>
    <t>PPR grn zahr kohout s výt kolenem 20</t>
  </si>
  <si>
    <t>AA273025000</t>
  </si>
  <si>
    <t>PPR grn zahr kohout s výt kolenem 25</t>
  </si>
  <si>
    <t>AA289020012</t>
  </si>
  <si>
    <t>A314020000</t>
  </si>
  <si>
    <t>PPR grn kohout kulový rad přímý 20x1/2"</t>
  </si>
  <si>
    <t>AA289025034</t>
  </si>
  <si>
    <t>A314025000</t>
  </si>
  <si>
    <t>PPR grn kohout kulový rad přímý 25x3/4"</t>
  </si>
  <si>
    <t>AA290020012</t>
  </si>
  <si>
    <t>A315020000</t>
  </si>
  <si>
    <t>PPR grn kohout kulový rad rohový 20x1/2"</t>
  </si>
  <si>
    <t>AA290025034</t>
  </si>
  <si>
    <t>A315025000</t>
  </si>
  <si>
    <t>PPR grn kohout kulový rad rohový 25x3/4"</t>
  </si>
  <si>
    <t>AA276020000</t>
  </si>
  <si>
    <t>PPR grn zahr ventil s výt kolenem  20</t>
  </si>
  <si>
    <t>AA276025000</t>
  </si>
  <si>
    <t>PPR grn zahr ventil s výt kolenem  25</t>
  </si>
  <si>
    <t>AA274020000Z</t>
  </si>
  <si>
    <t>PPR grn ventil přímý 20</t>
  </si>
  <si>
    <t>AA274025000Z</t>
  </si>
  <si>
    <t>PPR grn ventil přímý 25</t>
  </si>
  <si>
    <t>0,21</t>
  </si>
  <si>
    <t>AA274032000Z</t>
  </si>
  <si>
    <t>PPR grn ventil přímý 32</t>
  </si>
  <si>
    <t>PPR grn ventil přímý 40</t>
  </si>
  <si>
    <t>PPR grn ventil přímý 50</t>
  </si>
  <si>
    <t>AA274063000</t>
  </si>
  <si>
    <t>PPR grn ventil přímý 63</t>
  </si>
  <si>
    <t>AA275020000</t>
  </si>
  <si>
    <t>PPR grn ventil přímý s vyp 20</t>
  </si>
  <si>
    <t>AA275025000</t>
  </si>
  <si>
    <t>PPR grn ventil přímý s vyp 25</t>
  </si>
  <si>
    <t>0,24</t>
  </si>
  <si>
    <t>AA275032000</t>
  </si>
  <si>
    <t>PPR grn ventil přímý s vyp 32</t>
  </si>
  <si>
    <t>AA275040000</t>
  </si>
  <si>
    <t>PPR grn ventil přímý s vyp 40</t>
  </si>
  <si>
    <t>AA281020034</t>
  </si>
  <si>
    <t>PPR grn zpětná klapka 20</t>
  </si>
  <si>
    <t>AA281025034</t>
  </si>
  <si>
    <t>PPR grn zpětná klapka 25</t>
  </si>
  <si>
    <t>AA281032000Z</t>
  </si>
  <si>
    <t>PPR grn zpětná klapka 32</t>
  </si>
  <si>
    <t>AA282020000</t>
  </si>
  <si>
    <t>A314020034I</t>
  </si>
  <si>
    <t>PPR grn filtr 20</t>
  </si>
  <si>
    <t>AA282025000</t>
  </si>
  <si>
    <t>A314025034I</t>
  </si>
  <si>
    <t>PPR grn filtr 25</t>
  </si>
  <si>
    <t>AA282032000</t>
  </si>
  <si>
    <t>PPR grn filtr 32</t>
  </si>
  <si>
    <t>PPR grn ventil Laguna s kohoutem ch 20</t>
  </si>
  <si>
    <t xml:space="preserve">PPR grn ventil Laguna s kohoutem ch 25 </t>
  </si>
  <si>
    <t>AA286020000Z</t>
  </si>
  <si>
    <t>PPR grn ventil Laguna s krytkou met 20</t>
  </si>
  <si>
    <t>PPR grn ventil Laguna s krytkou met 25</t>
  </si>
  <si>
    <t>AA287020000</t>
  </si>
  <si>
    <t>PPR grn ventil Laguna s krytkou plast 20</t>
  </si>
  <si>
    <t>AA287025000</t>
  </si>
  <si>
    <t>PPR grn ventil Laguna s krytkou plast 25</t>
  </si>
  <si>
    <t>BA202160000</t>
  </si>
  <si>
    <t>B202161</t>
  </si>
  <si>
    <t>PPRCT gnn koleno natupo 90° 160</t>
  </si>
  <si>
    <t>BA202200000</t>
  </si>
  <si>
    <t>B202201</t>
  </si>
  <si>
    <t>PPRCT gnn koleno natupo 90° 200</t>
  </si>
  <si>
    <t>BA202250000</t>
  </si>
  <si>
    <t>B202251</t>
  </si>
  <si>
    <t>PPRCT gnn koleno natupo 90° 250</t>
  </si>
  <si>
    <t>BA203160000</t>
  </si>
  <si>
    <t>B203161</t>
  </si>
  <si>
    <t>PPRCT gnn koleno natupo 45° 160</t>
  </si>
  <si>
    <t>BA203200000</t>
  </si>
  <si>
    <t>B203201</t>
  </si>
  <si>
    <t>PPRCT gnn koleno 45° 200</t>
  </si>
  <si>
    <t>BA203250000</t>
  </si>
  <si>
    <t>B203251</t>
  </si>
  <si>
    <t>PPRCT gnn koleno 45° 250</t>
  </si>
  <si>
    <t>BA210160110</t>
  </si>
  <si>
    <t>B210160111</t>
  </si>
  <si>
    <t>PPRCT gnn redukce natupo 160x110</t>
  </si>
  <si>
    <t>160x110</t>
  </si>
  <si>
    <t>BA210160125</t>
  </si>
  <si>
    <t>B210160126</t>
  </si>
  <si>
    <t>PPRCT gnn redukce natupo 160x125</t>
  </si>
  <si>
    <t>160x125</t>
  </si>
  <si>
    <t>BA210200160</t>
  </si>
  <si>
    <t>B210200161</t>
  </si>
  <si>
    <t>PPRCT gnn redukce natupo 200x160</t>
  </si>
  <si>
    <t>200x160</t>
  </si>
  <si>
    <t>BA210250160</t>
  </si>
  <si>
    <t>B210250161</t>
  </si>
  <si>
    <t>PPRCT gnn redukce natupo 250x160</t>
  </si>
  <si>
    <t>250x160</t>
  </si>
  <si>
    <t>BA210250200</t>
  </si>
  <si>
    <t>B210250201</t>
  </si>
  <si>
    <t>PPRCT gnn redukce natupo 250x200</t>
  </si>
  <si>
    <t>250x200</t>
  </si>
  <si>
    <t>BA234160000</t>
  </si>
  <si>
    <t>B201161</t>
  </si>
  <si>
    <t>PPRCT gnn elektrospojka 160</t>
  </si>
  <si>
    <t>BA234200000</t>
  </si>
  <si>
    <t>B201201</t>
  </si>
  <si>
    <t>PPRCT gnn elektrospojka 200</t>
  </si>
  <si>
    <t>BA234250000</t>
  </si>
  <si>
    <t>B201251</t>
  </si>
  <si>
    <t>PPRCT gnn elektrospojka 250</t>
  </si>
  <si>
    <t>BA208160000</t>
  </si>
  <si>
    <t>B208161</t>
  </si>
  <si>
    <t>PPRCT gnn T kus jedn natupo 160</t>
  </si>
  <si>
    <t>BA208200000</t>
  </si>
  <si>
    <t>B208201</t>
  </si>
  <si>
    <t>PPRCT gnn T kus jedn natupo 200</t>
  </si>
  <si>
    <t>BA208250000</t>
  </si>
  <si>
    <t>B208250</t>
  </si>
  <si>
    <t>PPRCT gnn T kus jedn natupo 250</t>
  </si>
  <si>
    <t>BA212160090</t>
  </si>
  <si>
    <t>B212160091</t>
  </si>
  <si>
    <t>PPRCT gnn T kus reduk natupo 160x90</t>
  </si>
  <si>
    <t>160x90x160</t>
  </si>
  <si>
    <t>BA212160110</t>
  </si>
  <si>
    <t>B212160111</t>
  </si>
  <si>
    <t>PPRCT gnn T kus reduk natupo 160x110</t>
  </si>
  <si>
    <t>160x110x160</t>
  </si>
  <si>
    <t>BA212200090</t>
  </si>
  <si>
    <t>B212200091</t>
  </si>
  <si>
    <t>PPRCT gnn T kus reduk natupo 200x90</t>
  </si>
  <si>
    <t>200x90x200</t>
  </si>
  <si>
    <t>BA212200110</t>
  </si>
  <si>
    <t>B212200111</t>
  </si>
  <si>
    <t>PPRCT gnn T kus reduk natupo 200x110</t>
  </si>
  <si>
    <t>200x110x200</t>
  </si>
  <si>
    <t>BA212200125</t>
  </si>
  <si>
    <t>B212200126</t>
  </si>
  <si>
    <t>PPRCT gnn T kus reduk natupo 200x125</t>
  </si>
  <si>
    <t>200x125x200</t>
  </si>
  <si>
    <t>BA212200160</t>
  </si>
  <si>
    <t>B212200161</t>
  </si>
  <si>
    <t>PPRCT gnn T kus reduk natupo 200x160</t>
  </si>
  <si>
    <t>200x160x200</t>
  </si>
  <si>
    <t>BA229160000</t>
  </si>
  <si>
    <t>B229161</t>
  </si>
  <si>
    <t>PPRCT gnn záslepka natupo 160</t>
  </si>
  <si>
    <t>BA229200000</t>
  </si>
  <si>
    <t>B229201</t>
  </si>
  <si>
    <t>PPRCT gnn záslepka natupo 200</t>
  </si>
  <si>
    <t>BA229250000</t>
  </si>
  <si>
    <t>B229251</t>
  </si>
  <si>
    <t>PPRCT gnn záslepka natupo 250</t>
  </si>
  <si>
    <t>BA238160020</t>
  </si>
  <si>
    <t>B238160020</t>
  </si>
  <si>
    <t>PPRCT gnn sedlo polyf 160-250/20</t>
  </si>
  <si>
    <t>160-250x20</t>
  </si>
  <si>
    <t>BA238160025</t>
  </si>
  <si>
    <t>B238160025</t>
  </si>
  <si>
    <t>PPRCT gnn sedlo polyf 160-250/25</t>
  </si>
  <si>
    <t>160-250x25</t>
  </si>
  <si>
    <t>BA238160032</t>
  </si>
  <si>
    <t>B238160032</t>
  </si>
  <si>
    <t>PPRCT gnn sedlo polyf 160-250/32</t>
  </si>
  <si>
    <t>160-250x32</t>
  </si>
  <si>
    <t>BA238160040</t>
  </si>
  <si>
    <t>B238160040</t>
  </si>
  <si>
    <t>PPRCT gnn sedlo polyf 160-250/40</t>
  </si>
  <si>
    <t>160-250x40</t>
  </si>
  <si>
    <t>BA238160050</t>
  </si>
  <si>
    <t>B238160050</t>
  </si>
  <si>
    <t>PPRCT gnn sedlo polyf 160-250/50</t>
  </si>
  <si>
    <t>160-250x50</t>
  </si>
  <si>
    <t>BA238160063</t>
  </si>
  <si>
    <t>B238160063</t>
  </si>
  <si>
    <t>PPRCT gnn sedlo polyf 160-250/63</t>
  </si>
  <si>
    <t>160-250x63</t>
  </si>
  <si>
    <t>BM248160025</t>
  </si>
  <si>
    <t>B237160025</t>
  </si>
  <si>
    <t>PPRCT gnn sedlo KZE polyf 160-250x25x1/2"</t>
  </si>
  <si>
    <t>160-250x25x3/4"</t>
  </si>
  <si>
    <t>BM248160032</t>
  </si>
  <si>
    <t>B237160032</t>
  </si>
  <si>
    <t>PPRCT gnn sedlo KZE polyf 160-250x32x3/4"</t>
  </si>
  <si>
    <t>160-250x32x1"</t>
  </si>
  <si>
    <t>BM248160040</t>
  </si>
  <si>
    <t>B237160040</t>
  </si>
  <si>
    <t>PPRCT gnn sedlo KZE polyf 160-250x40x1"</t>
  </si>
  <si>
    <t>160-250x40x1"</t>
  </si>
  <si>
    <t>BM248160050</t>
  </si>
  <si>
    <t>B237160050</t>
  </si>
  <si>
    <t>PPRCT gnn sedlo KZE polyf 160-250x50x5/4"</t>
  </si>
  <si>
    <t>160-250x50x5/4"</t>
  </si>
  <si>
    <t>BM248160051</t>
  </si>
  <si>
    <t>B237160051</t>
  </si>
  <si>
    <t>PPRCT gnn sedlo KZE polyf 160-250x50x6/4"</t>
  </si>
  <si>
    <t>160-250x50x6/4"</t>
  </si>
  <si>
    <t>BM248160063</t>
  </si>
  <si>
    <t>B237160063</t>
  </si>
  <si>
    <t>PPRCT gnn sedlo KZE polyf 160-250x63x2"</t>
  </si>
  <si>
    <t>160-250x63x2"</t>
  </si>
  <si>
    <t>BM247160025</t>
  </si>
  <si>
    <t>B236160025</t>
  </si>
  <si>
    <t>PPRCT gnn sedlo KZI polyf 160-250x25x1/2"</t>
  </si>
  <si>
    <t>160-250x25x1/2"</t>
  </si>
  <si>
    <t>BM247160032</t>
  </si>
  <si>
    <t>B236160032</t>
  </si>
  <si>
    <t>PPRCT gnn sedlo KZI polyf 160-250x32x3/4"</t>
  </si>
  <si>
    <t>160-250x32x3/4"</t>
  </si>
  <si>
    <t>BM247160040</t>
  </si>
  <si>
    <t>B236160040</t>
  </si>
  <si>
    <t>PPRCT gnn sedlo KZI polyf 160-250x40x1"</t>
  </si>
  <si>
    <t>BM247160050</t>
  </si>
  <si>
    <t>B236160050</t>
  </si>
  <si>
    <t>PPRCT gnn sedlo KZI polyf 160-250x50x5/4"</t>
  </si>
  <si>
    <t>BM247160051</t>
  </si>
  <si>
    <t>B236160051</t>
  </si>
  <si>
    <t>PPRCT gnn sedlo KZI polyf 160-250x50x6/4"</t>
  </si>
  <si>
    <t>BM247160063</t>
  </si>
  <si>
    <t>B236160063</t>
  </si>
  <si>
    <t>PPRCT gnn sedlo KZI polyf 160-250x63x2"</t>
  </si>
  <si>
    <t>BA230160000</t>
  </si>
  <si>
    <t>B230161</t>
  </si>
  <si>
    <t>PPRCT gnn lemový nákružek natupo 160</t>
  </si>
  <si>
    <t>BA230200000</t>
  </si>
  <si>
    <t>B230201</t>
  </si>
  <si>
    <t>PPRCT gnn lemový nákružek natupo 200</t>
  </si>
  <si>
    <t>BA230250000</t>
  </si>
  <si>
    <t>B230251</t>
  </si>
  <si>
    <t>PPRCT gnn lemový nákružek natupo 250</t>
  </si>
  <si>
    <t>BA231160150</t>
  </si>
  <si>
    <t>PPRCT gnn volná příruba 160 DN150</t>
  </si>
  <si>
    <t>BA231200200</t>
  </si>
  <si>
    <t>PPRCT gnn volná příruba 200 DN200</t>
  </si>
  <si>
    <t>BA231250250</t>
  </si>
  <si>
    <t>PPRCT gnn volná příruba 250 DN250</t>
  </si>
  <si>
    <t>AA402001850</t>
  </si>
  <si>
    <t>A401101000</t>
  </si>
  <si>
    <t>ACC svářečka plochá 850W pro Ø16-75 SM41</t>
  </si>
  <si>
    <t>SM41</t>
  </si>
  <si>
    <t>A401103000</t>
  </si>
  <si>
    <t>ACC svářečka plochá 850W pro Ø16-75 SE41</t>
  </si>
  <si>
    <t>SE41</t>
  </si>
  <si>
    <t>AA403001650</t>
  </si>
  <si>
    <t>452A0650</t>
  </si>
  <si>
    <t>ACC svářečka Dytron Polys P4 650W</t>
  </si>
  <si>
    <t>P-4a</t>
  </si>
  <si>
    <t>AA403002650</t>
  </si>
  <si>
    <t>452B0650</t>
  </si>
  <si>
    <t>ACC svářečka Dytron Polys P4b 650W</t>
  </si>
  <si>
    <t>P-4b</t>
  </si>
  <si>
    <t>AA404001850</t>
  </si>
  <si>
    <t>452A0850</t>
  </si>
  <si>
    <t>ACC svářečka Dytron Polys P4 850W</t>
  </si>
  <si>
    <t>AA405001120</t>
  </si>
  <si>
    <t>452A1200</t>
  </si>
  <si>
    <t>ACC svářečka Dytron Polys P4 1200W</t>
  </si>
  <si>
    <t>AA406001500</t>
  </si>
  <si>
    <t>451B0500</t>
  </si>
  <si>
    <t xml:space="preserve">ACC svářečka Dytron Polys P1b 500W </t>
  </si>
  <si>
    <t>P-1a</t>
  </si>
  <si>
    <t>A401202000</t>
  </si>
  <si>
    <t xml:space="preserve">ACC mini set SM21M </t>
  </si>
  <si>
    <t>SM21M</t>
  </si>
  <si>
    <t>AA408000000</t>
  </si>
  <si>
    <t>A401201000</t>
  </si>
  <si>
    <t xml:space="preserve">ACC mini set SM41M </t>
  </si>
  <si>
    <t>SM41M</t>
  </si>
  <si>
    <t>AA408001000</t>
  </si>
  <si>
    <t>ACC mini set SE41M</t>
  </si>
  <si>
    <t>SE41M</t>
  </si>
  <si>
    <t>AA401003650</t>
  </si>
  <si>
    <t>ACC svářečka trnová 650W pro Ø16-63 SE 22</t>
  </si>
  <si>
    <t>SE 22</t>
  </si>
  <si>
    <t>AA402004850</t>
  </si>
  <si>
    <t>ACC svářečka plochá 850W pro Ø16-75 SE 42</t>
  </si>
  <si>
    <t>SE 42</t>
  </si>
  <si>
    <t>AA407003022</t>
  </si>
  <si>
    <t>ACC mini set SE 22</t>
  </si>
  <si>
    <t>AA408001042</t>
  </si>
  <si>
    <t>ACC mini set SE 42</t>
  </si>
  <si>
    <t>AA409000022</t>
  </si>
  <si>
    <t>ACC profi set SE 22</t>
  </si>
  <si>
    <t>AA410000042</t>
  </si>
  <si>
    <t xml:space="preserve">ACC profi set SE 42 </t>
  </si>
  <si>
    <t>AA411016000</t>
  </si>
  <si>
    <t>402016Z</t>
  </si>
  <si>
    <t>ACC nástavec pár pro SE42 (SM/SE41) černý 16</t>
  </si>
  <si>
    <t>AA411020000</t>
  </si>
  <si>
    <t>402020Z</t>
  </si>
  <si>
    <t>ACC nástavec pár pro SE42 (SM/SE41) černý 20</t>
  </si>
  <si>
    <t>AA411025000</t>
  </si>
  <si>
    <t>402025Z</t>
  </si>
  <si>
    <t>ACC nástavec pár pro SE42 (SM/SE41) černý 25</t>
  </si>
  <si>
    <t>AA411032000</t>
  </si>
  <si>
    <t>402032Z</t>
  </si>
  <si>
    <t>ACC nástavec pár pro SE42 (SM/SE41) černý 32</t>
  </si>
  <si>
    <t>AA411040000</t>
  </si>
  <si>
    <t>ACC nástavec pár pro SE42 (SM/SE41) černý 40</t>
  </si>
  <si>
    <t>AA411050000</t>
  </si>
  <si>
    <t>ACC nástavec pár pro SE42 (SM/SE41) černý 50</t>
  </si>
  <si>
    <t>AA411063000</t>
  </si>
  <si>
    <t>ACC nástavec pár pro SE42 (SM/SE41) černý 63</t>
  </si>
  <si>
    <t>AA411075000</t>
  </si>
  <si>
    <t>ACC nástavec pár pro SE42 (SM/SE41) černý 75</t>
  </si>
  <si>
    <t>AA411090000</t>
  </si>
  <si>
    <t>ACC nástavec pár černý 90</t>
  </si>
  <si>
    <t>AA411110000</t>
  </si>
  <si>
    <t>ACC nástavec pár černý 110</t>
  </si>
  <si>
    <t>AA411020001</t>
  </si>
  <si>
    <t>402022D</t>
  </si>
  <si>
    <t>ACC nástavec pár pro SE42 (SM/SE41) modrý 20</t>
  </si>
  <si>
    <t>AA411025001</t>
  </si>
  <si>
    <t>402027D</t>
  </si>
  <si>
    <t>ACC nástavec pár pro SE42 (SM/SE41) modrý 25</t>
  </si>
  <si>
    <t>AA411032001</t>
  </si>
  <si>
    <t>402034D</t>
  </si>
  <si>
    <t>ACC nástavec pár pro SE42 (SM/SE41) modrý 32</t>
  </si>
  <si>
    <t>AA411040001</t>
  </si>
  <si>
    <t>402042D</t>
  </si>
  <si>
    <t>ACC nástavec pár pro SE42 (SM/SE41) modrý 40</t>
  </si>
  <si>
    <t>AA411050001</t>
  </si>
  <si>
    <t>402052D</t>
  </si>
  <si>
    <t>ACC nástavec pár pro SE42 (SM/SE41) modrý 50</t>
  </si>
  <si>
    <t>AA411063001</t>
  </si>
  <si>
    <t>402065D</t>
  </si>
  <si>
    <t>ACC nástavec pár pro SE42 (SM/SE41) modrý 63</t>
  </si>
  <si>
    <t>AA411075001</t>
  </si>
  <si>
    <t>402077D</t>
  </si>
  <si>
    <t>ACC nástavec pár pro SE42 (SM/SE41) modrý 75</t>
  </si>
  <si>
    <t>AA411090001</t>
  </si>
  <si>
    <t>402092D</t>
  </si>
  <si>
    <t>ACC nástavec pár modrý 90</t>
  </si>
  <si>
    <t>AA411110001</t>
  </si>
  <si>
    <t>402112D</t>
  </si>
  <si>
    <t>ACC nástavec pár modrý 110</t>
  </si>
  <si>
    <t>AA411125000</t>
  </si>
  <si>
    <t>ACC nástavec pár modrý 125</t>
  </si>
  <si>
    <t>AA412063032</t>
  </si>
  <si>
    <t>ACC nástavec pár pro sedlo 63x32</t>
  </si>
  <si>
    <t>sada</t>
  </si>
  <si>
    <t>AA412075032</t>
  </si>
  <si>
    <t>ACC nástavec pár pro sedlo 75x32</t>
  </si>
  <si>
    <t>AA412090032</t>
  </si>
  <si>
    <t>ACC nástavec pár pro sedlo 90x32</t>
  </si>
  <si>
    <t>ACC nástavec pár pro sedlo 110x32</t>
  </si>
  <si>
    <t>AA412110040</t>
  </si>
  <si>
    <t>ACC nástavec pár pro sedlo 110x40</t>
  </si>
  <si>
    <t>AA412125025</t>
  </si>
  <si>
    <t>ACC nástavec pár pro sedlo 63-125x25</t>
  </si>
  <si>
    <t>75-125x25</t>
  </si>
  <si>
    <t>AA412125032</t>
  </si>
  <si>
    <t>ACC nástavec pár pro sedlo 75-125x32</t>
  </si>
  <si>
    <t>75-125x32</t>
  </si>
  <si>
    <t>AA412125040</t>
  </si>
  <si>
    <t>ACC nástavec pár pro sedlo 75-125x40</t>
  </si>
  <si>
    <t>75-125x40</t>
  </si>
  <si>
    <t>AA412125050</t>
  </si>
  <si>
    <t>ACC nástavec pár pro sedlo 90-125x50</t>
  </si>
  <si>
    <t>90-125x50</t>
  </si>
  <si>
    <t>AA412125063</t>
  </si>
  <si>
    <t>ACC nástavec pár pro sedlo 110-125x63</t>
  </si>
  <si>
    <t>110-125x63</t>
  </si>
  <si>
    <t>AA412160020</t>
  </si>
  <si>
    <t>ACC nástavec pár pro sedlo 160-250x20</t>
  </si>
  <si>
    <t>AA412160025</t>
  </si>
  <si>
    <t>ACC nástavec pár pro sedlo 160-250x25</t>
  </si>
  <si>
    <t>AA412160032</t>
  </si>
  <si>
    <t>ACC nástavec pár pro sedlo 160-250x32</t>
  </si>
  <si>
    <t>AA412160040</t>
  </si>
  <si>
    <t>ACC nástavec pár pro sedlo 160-250x40</t>
  </si>
  <si>
    <t>AA412160050</t>
  </si>
  <si>
    <t>ACC nástavec pár pro sedlo 160-250x50</t>
  </si>
  <si>
    <t>AA412160063</t>
  </si>
  <si>
    <t>ACC nástavec pár pro sedlo 160-250x63</t>
  </si>
  <si>
    <t>AA414025000</t>
  </si>
  <si>
    <t>ACC vrták pro sedlo 25</t>
  </si>
  <si>
    <t>AA414032000</t>
  </si>
  <si>
    <t>ACC vrták pro sedlo 32</t>
  </si>
  <si>
    <t>AA414040000</t>
  </si>
  <si>
    <t>ACC vrták pro sedlo 40</t>
  </si>
  <si>
    <t>AA414050000</t>
  </si>
  <si>
    <t>ACC vrták pro sedlo 50</t>
  </si>
  <si>
    <t>AA414063000</t>
  </si>
  <si>
    <t>ACC vrták pro sedlo 63</t>
  </si>
  <si>
    <t>AA415016000</t>
  </si>
  <si>
    <t>ACC nástavec na trn SE 22 černý 16</t>
  </si>
  <si>
    <t>AA415020000</t>
  </si>
  <si>
    <t>ACC nástavec na trn SE 22 černý 20</t>
  </si>
  <si>
    <t>AA415025000</t>
  </si>
  <si>
    <t>ACC nástavec na trn SE 22 černý 25</t>
  </si>
  <si>
    <t>AA415032000</t>
  </si>
  <si>
    <t>ACC nástavec na trn SE 22 černý 32</t>
  </si>
  <si>
    <t>AA415040000</t>
  </si>
  <si>
    <t>ACC nástavec na trn SE 22 černý 40</t>
  </si>
  <si>
    <t>AA415050000</t>
  </si>
  <si>
    <t>ACC nástavec na trn SE 22 černý 50</t>
  </si>
  <si>
    <t>AA415063000</t>
  </si>
  <si>
    <t>ACC nástavec na trn SE 22 černý 63</t>
  </si>
  <si>
    <t>AA415016001</t>
  </si>
  <si>
    <t>405018D</t>
  </si>
  <si>
    <t>ACC nástavec na trn SE 22 modrý 16</t>
  </si>
  <si>
    <t>AA415020001</t>
  </si>
  <si>
    <t>405022D</t>
  </si>
  <si>
    <t>ACC nástavec na trn SE 22 modrý 20</t>
  </si>
  <si>
    <t>AA415025001</t>
  </si>
  <si>
    <t>405027D</t>
  </si>
  <si>
    <t>ACC nástavec na trn SE 22 modrý 25</t>
  </si>
  <si>
    <t>AA415032001</t>
  </si>
  <si>
    <t>405034D</t>
  </si>
  <si>
    <t>ACC nástavec na trn SE 22 modrý 32</t>
  </si>
  <si>
    <t>AA415040001</t>
  </si>
  <si>
    <t>405042D</t>
  </si>
  <si>
    <t>ACC nástavec na trn SE 22 modrý 40</t>
  </si>
  <si>
    <t>AA415050001</t>
  </si>
  <si>
    <t>405052D</t>
  </si>
  <si>
    <t>ACC nástavec na trn SE 22 modrý 50</t>
  </si>
  <si>
    <t>AA415063001</t>
  </si>
  <si>
    <t>405065D</t>
  </si>
  <si>
    <t>ACC nástavec na trn SE 22 modrý 63</t>
  </si>
  <si>
    <t>AA417001022</t>
  </si>
  <si>
    <t>ACC kufr PROFI na svářečky typ 22</t>
  </si>
  <si>
    <t>typ 22</t>
  </si>
  <si>
    <t>x</t>
  </si>
  <si>
    <t>AA417002042</t>
  </si>
  <si>
    <t>ACC kufr PROFI na svářečky typ 42</t>
  </si>
  <si>
    <t>typ 42</t>
  </si>
  <si>
    <t>AA417003022</t>
  </si>
  <si>
    <t>ACC kufr MINI na svářečky typ 22</t>
  </si>
  <si>
    <t>AA417004042</t>
  </si>
  <si>
    <t>ACC kufr mini na svářečky typ 42</t>
  </si>
  <si>
    <t>AA418000000</t>
  </si>
  <si>
    <t xml:space="preserve">ACC opravárenská sada </t>
  </si>
  <si>
    <t>AA419000000</t>
  </si>
  <si>
    <t>ACC opravárenská tyčka 5 ks</t>
  </si>
  <si>
    <t>AA423000000</t>
  </si>
  <si>
    <t>ACC řezák plast. trubek REMS 50-110 R-S19</t>
  </si>
  <si>
    <t>d50-110</t>
  </si>
  <si>
    <t>AA424032000</t>
  </si>
  <si>
    <t>ACC nůžky  M1 d32</t>
  </si>
  <si>
    <t>M1 d32</t>
  </si>
  <si>
    <t>AA424040000</t>
  </si>
  <si>
    <t>ACC nůžky  M5 d42 SO</t>
  </si>
  <si>
    <t>M5 d42</t>
  </si>
  <si>
    <t>AA424063000</t>
  </si>
  <si>
    <t>ACC nůžky  M4 d63</t>
  </si>
  <si>
    <t>M4 d63</t>
  </si>
  <si>
    <t>AA425000000</t>
  </si>
  <si>
    <t xml:space="preserve">ACC utahovací klíč s páskem </t>
  </si>
  <si>
    <t>AA426000003</t>
  </si>
  <si>
    <t>ACC kanalizační spirála 2,5m x 8mm</t>
  </si>
  <si>
    <t>2,5 m</t>
  </si>
  <si>
    <t>AA426000005</t>
  </si>
  <si>
    <t>ACC kanalizační spirála 5m x 8mm</t>
  </si>
  <si>
    <t>5,0 m</t>
  </si>
  <si>
    <t>AA426000010</t>
  </si>
  <si>
    <t>ACC kanalizační spirála 10m x  8mm</t>
  </si>
  <si>
    <t>10,0 m</t>
  </si>
  <si>
    <t>AA426000020</t>
  </si>
  <si>
    <t>ACC kanalizační spirála 20m x 12mm</t>
  </si>
  <si>
    <t>20,0 m</t>
  </si>
  <si>
    <t>AA426000025</t>
  </si>
  <si>
    <t>ACC kanalizační spirála 25m x 12mm</t>
  </si>
  <si>
    <t>25,0 m</t>
  </si>
  <si>
    <t>AA427040075</t>
  </si>
  <si>
    <t>ACC MP 75</t>
  </si>
  <si>
    <t>40-75</t>
  </si>
  <si>
    <t>X</t>
  </si>
  <si>
    <t>AA428040110</t>
  </si>
  <si>
    <t>ACC MP 110 UD</t>
  </si>
  <si>
    <t>40-110</t>
  </si>
  <si>
    <t>AA428050125</t>
  </si>
  <si>
    <t>ACC Spider 125 s unizerzálním upínáním</t>
  </si>
  <si>
    <t>50 - 125</t>
  </si>
  <si>
    <t>AA970018006</t>
  </si>
  <si>
    <t>ACC izolace potrubí Tubex  018x06</t>
  </si>
  <si>
    <t>18x6</t>
  </si>
  <si>
    <t>AA970018010</t>
  </si>
  <si>
    <t>ACC izolace potrubí Tubex  018x10</t>
  </si>
  <si>
    <t>18x10</t>
  </si>
  <si>
    <t>AA970022006</t>
  </si>
  <si>
    <t>ACC izolace potrubí Tubex  022x06</t>
  </si>
  <si>
    <t>22x6</t>
  </si>
  <si>
    <t>AA970022010</t>
  </si>
  <si>
    <t>ACC izolace potrubí Tubex  022x10</t>
  </si>
  <si>
    <t>22x10</t>
  </si>
  <si>
    <t>AA970028006</t>
  </si>
  <si>
    <t>ACC izolace potrubí Tubex  028x06</t>
  </si>
  <si>
    <t>28x6</t>
  </si>
  <si>
    <t>AA970028010</t>
  </si>
  <si>
    <t>ACC izolace potrubí Tubex  028x10</t>
  </si>
  <si>
    <t>28x10</t>
  </si>
  <si>
    <t>AA970035006</t>
  </si>
  <si>
    <t>ACC izolace potrubí Tubex  035x06</t>
  </si>
  <si>
    <t>35x6</t>
  </si>
  <si>
    <t>AA970035010</t>
  </si>
  <si>
    <t>ACC izolace potrubí Tubex  035x10</t>
  </si>
  <si>
    <t>35x10</t>
  </si>
  <si>
    <t>AA970042010</t>
  </si>
  <si>
    <t>ACC izolace potrubí Tubex  042x10</t>
  </si>
  <si>
    <t>42x10</t>
  </si>
  <si>
    <t>AA970042015</t>
  </si>
  <si>
    <t>ACC izolace potrubí Tubex  042x15</t>
  </si>
  <si>
    <t>42x15</t>
  </si>
  <si>
    <t>AA970052010</t>
  </si>
  <si>
    <t>ACC izolace potrubí Tubex  052x10</t>
  </si>
  <si>
    <t>52x10</t>
  </si>
  <si>
    <t>AA970052015</t>
  </si>
  <si>
    <t>ACC izolace potrubí Tubex  052x15</t>
  </si>
  <si>
    <t>52x15</t>
  </si>
  <si>
    <t>AA970065010</t>
  </si>
  <si>
    <t>ACC izolace potrubí Tubex  065x10</t>
  </si>
  <si>
    <t>65x10</t>
  </si>
  <si>
    <t>AA970065015</t>
  </si>
  <si>
    <t>ACC izolace potrubí Tubex  065X15</t>
  </si>
  <si>
    <t>65x15</t>
  </si>
  <si>
    <t>AA970076010</t>
  </si>
  <si>
    <t>ACC izolace potrubí Tubex  076x10</t>
  </si>
  <si>
    <t>76x10</t>
  </si>
  <si>
    <t>AA970076015</t>
  </si>
  <si>
    <t>ACC izolace potrubí Tubex  076x15</t>
  </si>
  <si>
    <t>76x15</t>
  </si>
  <si>
    <t>AA970092015</t>
  </si>
  <si>
    <t>ACC izolace potrubí Tubex  092x15</t>
  </si>
  <si>
    <t>92x15</t>
  </si>
  <si>
    <t>AA970092020</t>
  </si>
  <si>
    <t>ACC izolace potrubí Tubex  092x20</t>
  </si>
  <si>
    <t>92x20</t>
  </si>
  <si>
    <t>AA970114015</t>
  </si>
  <si>
    <t>ACC izolace potrubí Tubex  114x15</t>
  </si>
  <si>
    <t>114x15</t>
  </si>
  <si>
    <t>AA971000000</t>
  </si>
  <si>
    <t>ACC samolepicí izolační páska 40mm x 25m</t>
  </si>
  <si>
    <t>40 mm x 25 m</t>
  </si>
  <si>
    <t>AA972000020</t>
  </si>
  <si>
    <t>ACC páska na lepení izolací 40mm x 20m</t>
  </si>
  <si>
    <t>40 mm x 20 m</t>
  </si>
  <si>
    <t>AA973000000</t>
  </si>
  <si>
    <t xml:space="preserve">ACC spona na izolace </t>
  </si>
  <si>
    <t>AA974000000</t>
  </si>
  <si>
    <t xml:space="preserve">ACC plsť obalová </t>
  </si>
  <si>
    <t>AA975000012</t>
  </si>
  <si>
    <t>ACC ploché Taboren speciál  1/2"</t>
  </si>
  <si>
    <t>AA975000034</t>
  </si>
  <si>
    <t>ACC ploché Taboren speciál  3/4"</t>
  </si>
  <si>
    <t>3/4"</t>
  </si>
  <si>
    <t>AA975000001</t>
  </si>
  <si>
    <t>ACC ploché Taboren speciál  1"</t>
  </si>
  <si>
    <t>AA975000054</t>
  </si>
  <si>
    <t>ACC ploché Taboren speciál  5/4"</t>
  </si>
  <si>
    <t>5/4"</t>
  </si>
  <si>
    <t>AA975000064</t>
  </si>
  <si>
    <t>ACC ploché Taboren speciál  6/4"</t>
  </si>
  <si>
    <t>6/4"</t>
  </si>
  <si>
    <t>AA975000020</t>
  </si>
  <si>
    <t>ACC ploché Taboren speciál  2"</t>
  </si>
  <si>
    <t>2"</t>
  </si>
  <si>
    <t>AA975001010</t>
  </si>
  <si>
    <t>ACC těsnící páska teflon</t>
  </si>
  <si>
    <t>10 m</t>
  </si>
  <si>
    <t>AA976016001</t>
  </si>
  <si>
    <t>ACC příchytka PP 16</t>
  </si>
  <si>
    <t>AA976020001</t>
  </si>
  <si>
    <t>ACC příchytka PP 20</t>
  </si>
  <si>
    <t>AA976025001</t>
  </si>
  <si>
    <t>ACC příchytka PP 25</t>
  </si>
  <si>
    <t>AA976032001Z</t>
  </si>
  <si>
    <t>ACC příchytka PP 32</t>
  </si>
  <si>
    <t>AA976016002</t>
  </si>
  <si>
    <t>ACC dvojpříchytka PP 2x16</t>
  </si>
  <si>
    <t>2x16</t>
  </si>
  <si>
    <t>AA976020002</t>
  </si>
  <si>
    <t>ACC dvojpříchytka PP 2x20</t>
  </si>
  <si>
    <t>2x20</t>
  </si>
  <si>
    <t>AA976025002</t>
  </si>
  <si>
    <t>ACC dvojpříchytka PP 2x25</t>
  </si>
  <si>
    <t>2x25</t>
  </si>
  <si>
    <t>AA977015001</t>
  </si>
  <si>
    <t>D906015</t>
  </si>
  <si>
    <t>ACC příchytka jednoduchá se třmenem 15</t>
  </si>
  <si>
    <t>AA977018001</t>
  </si>
  <si>
    <t>D906018</t>
  </si>
  <si>
    <t>ACC příchytka jednoduchá se třmenem 18</t>
  </si>
  <si>
    <t>AA977020001</t>
  </si>
  <si>
    <t>D906020</t>
  </si>
  <si>
    <t>ACC příchytka jednoduchá se třmenem 20</t>
  </si>
  <si>
    <t>AA977022001</t>
  </si>
  <si>
    <t>D906022</t>
  </si>
  <si>
    <t>ACC příchytka jednoduchá se třmenem 22</t>
  </si>
  <si>
    <t>AA977025001</t>
  </si>
  <si>
    <t>D906025</t>
  </si>
  <si>
    <t>ACC příchytka jednoduchá se třmenem 25</t>
  </si>
  <si>
    <t>AA977015002</t>
  </si>
  <si>
    <t>D907015</t>
  </si>
  <si>
    <t>ACC příchytka dvojitá se třmenem 2x15</t>
  </si>
  <si>
    <t>AA977018002</t>
  </si>
  <si>
    <t>D907018</t>
  </si>
  <si>
    <t>ACC příchytka dvojitá se třmenem 2x18</t>
  </si>
  <si>
    <t>AA977020002</t>
  </si>
  <si>
    <t>D907020</t>
  </si>
  <si>
    <t>ACC příchytka dvojitá se třmenem 2x20</t>
  </si>
  <si>
    <t>AA977022002</t>
  </si>
  <si>
    <t>D907022</t>
  </si>
  <si>
    <t>ACC příchytka dvojitá se třmenem 2x22</t>
  </si>
  <si>
    <t>AA977025002</t>
  </si>
  <si>
    <t>D907025</t>
  </si>
  <si>
    <t>ACC příchytka dvojitá se třmenem 2x25</t>
  </si>
  <si>
    <t>AA978016025</t>
  </si>
  <si>
    <t>ACC příchytka narážecí 16-25mm</t>
  </si>
  <si>
    <t>16-25</t>
  </si>
  <si>
    <t>AA978025050</t>
  </si>
  <si>
    <t>ACC příchytka narážecí 25-50mm</t>
  </si>
  <si>
    <t>25-50</t>
  </si>
  <si>
    <t>AA979032000</t>
  </si>
  <si>
    <t>ACC příchytka s páskem 32</t>
  </si>
  <si>
    <t>AA979040000</t>
  </si>
  <si>
    <t>ACC příchytka s páskem 40</t>
  </si>
  <si>
    <t>AA979050000</t>
  </si>
  <si>
    <t>ACC příchytka s páskem 50</t>
  </si>
  <si>
    <t>AA979063000</t>
  </si>
  <si>
    <t>ACC příchytka s páskem 63</t>
  </si>
  <si>
    <t>AA979075000</t>
  </si>
  <si>
    <t>ACC příchytka s páskem 75</t>
  </si>
  <si>
    <t>AA979090000</t>
  </si>
  <si>
    <t>ACC příchytka s páskem 90</t>
  </si>
  <si>
    <t>AA979110000</t>
  </si>
  <si>
    <t>ACC příchytka s páskem 110</t>
  </si>
  <si>
    <t>AA980020000</t>
  </si>
  <si>
    <t>ACC objímka kovová s maticí 20</t>
  </si>
  <si>
    <t>AA980025000</t>
  </si>
  <si>
    <t>ACC objímka kovová s maticí 25</t>
  </si>
  <si>
    <t>AA980032000</t>
  </si>
  <si>
    <t>ACC objímka kovová s maticí 32</t>
  </si>
  <si>
    <t>AA980040000</t>
  </si>
  <si>
    <t>ACC objímka kovová s maticí 40</t>
  </si>
  <si>
    <t>AA980050000</t>
  </si>
  <si>
    <t>ACC objímka kovová s maticí 50</t>
  </si>
  <si>
    <t>AA980063000</t>
  </si>
  <si>
    <t>ACC objímka kovová s maticí 63</t>
  </si>
  <si>
    <t>AA980075000</t>
  </si>
  <si>
    <t>ACC objímka kovová s maticí 75</t>
  </si>
  <si>
    <t>AA980090000</t>
  </si>
  <si>
    <t>ACC objímka kovová s maticí 90</t>
  </si>
  <si>
    <t>AA980110000</t>
  </si>
  <si>
    <t>ACC objímka kovová s maticí 110</t>
  </si>
  <si>
    <t>AA981008100</t>
  </si>
  <si>
    <t xml:space="preserve">ACC šroub kombi </t>
  </si>
  <si>
    <t>M8x100</t>
  </si>
  <si>
    <t>AA982006000</t>
  </si>
  <si>
    <t>ACC hmoždinky 6mm 10ks</t>
  </si>
  <si>
    <t>6 mm</t>
  </si>
  <si>
    <t>AA982008000</t>
  </si>
  <si>
    <t>ACC hmoždinky 8mm 10ks</t>
  </si>
  <si>
    <t>8 mm</t>
  </si>
  <si>
    <t>AA982010000</t>
  </si>
  <si>
    <t>ACC hmoždinky 10mm 10ks</t>
  </si>
  <si>
    <t>10 mm</t>
  </si>
  <si>
    <t>AA982012000</t>
  </si>
  <si>
    <t>ACC hmoždinky 12mm 10ks</t>
  </si>
  <si>
    <t>12 mm</t>
  </si>
  <si>
    <t>AA983008000</t>
  </si>
  <si>
    <t>ACC závitová tyč M8 x 1000</t>
  </si>
  <si>
    <t>M8x1000</t>
  </si>
  <si>
    <t>AA985012004</t>
  </si>
  <si>
    <t xml:space="preserve">ACC kabelový žlab </t>
  </si>
  <si>
    <t>12x10x400 cm</t>
  </si>
  <si>
    <t>AA986013001</t>
  </si>
  <si>
    <t xml:space="preserve">ACC víko kabelového žlabu </t>
  </si>
  <si>
    <t>14,6x3x100 cm</t>
  </si>
  <si>
    <t>AA987016002</t>
  </si>
  <si>
    <t>ACC podpůrný žlab pozinkovaný 16x2m</t>
  </si>
  <si>
    <t>16x2 m</t>
  </si>
  <si>
    <t>AA987020002</t>
  </si>
  <si>
    <t>ACC podpůrný žlab pozinkovaný 20x2m</t>
  </si>
  <si>
    <t>20x2 m</t>
  </si>
  <si>
    <t>0,34</t>
  </si>
  <si>
    <t>AA987025002</t>
  </si>
  <si>
    <t>ACC podpůrný žlab pozinkovaný 25x2m</t>
  </si>
  <si>
    <t>25x2 m</t>
  </si>
  <si>
    <t>AA987032002</t>
  </si>
  <si>
    <t>ACC podpůrný žlab pozinkovaný 32x2m</t>
  </si>
  <si>
    <t>32x2 m</t>
  </si>
  <si>
    <t>AA987040002</t>
  </si>
  <si>
    <t>ACC podpůrný žlab pozinkovaný 40x2m</t>
  </si>
  <si>
    <t>40x2 m</t>
  </si>
  <si>
    <t>AA987050002</t>
  </si>
  <si>
    <t>ACC podpůrný žlab pozinkovaný 50x2m</t>
  </si>
  <si>
    <t>50x2 m</t>
  </si>
  <si>
    <t>AA987063002</t>
  </si>
  <si>
    <t>ACC podpůrný žlab pozinkovaný 63x2m</t>
  </si>
  <si>
    <t>63x2 m</t>
  </si>
  <si>
    <t>AA987075002</t>
  </si>
  <si>
    <t>ACC podpůrný žlab pozinkovaný 75x2m</t>
  </si>
  <si>
    <t>75x2 m</t>
  </si>
  <si>
    <t>AA987090002</t>
  </si>
  <si>
    <t>ACC podpůrný žlab pozinkovaný 90x2m</t>
  </si>
  <si>
    <t>90x2 m</t>
  </si>
  <si>
    <t>AA988000000</t>
  </si>
  <si>
    <t>BAEAA010ZZZ</t>
  </si>
  <si>
    <t>ACC RPE trubička 10/6</t>
  </si>
  <si>
    <t>10 x1,8 mm</t>
  </si>
  <si>
    <t>kg</t>
  </si>
  <si>
    <t>** Průměry trubek 125 - 250 v délkách 6 m budou doprodány a následně dodávány v délkách 5,8m s označením na konci "nového kódu" číslem 58 náhradou za 06</t>
  </si>
  <si>
    <t>AA906100180</t>
  </si>
  <si>
    <t>THM směšovací souprava 100 až 200m2</t>
  </si>
  <si>
    <t>M-PRESS kalibrátor kovový</t>
  </si>
  <si>
    <t>AA907000046</t>
  </si>
  <si>
    <t>585 mm</t>
  </si>
  <si>
    <t>725 mm</t>
  </si>
  <si>
    <t>810 mm</t>
  </si>
  <si>
    <t>980 mm</t>
  </si>
  <si>
    <t>1115 mm</t>
  </si>
  <si>
    <t>AA907000058</t>
  </si>
  <si>
    <t>AA907000072</t>
  </si>
  <si>
    <t>AA907000081</t>
  </si>
  <si>
    <t>AA907000098</t>
  </si>
  <si>
    <t>AA907000111</t>
  </si>
  <si>
    <t>THM skříň rozděl. na omítku 2-3 ok.</t>
  </si>
  <si>
    <t>THM skříň rozděl. na omítku 4-6 ok.</t>
  </si>
  <si>
    <t>THM skříň rozděl. na omítku 9-10 ok.</t>
  </si>
  <si>
    <t>THM skříň rozděl. na omítku 7-8 ok.</t>
  </si>
  <si>
    <t>THM skříň rozděl. na omítku 11-12 ok.</t>
  </si>
  <si>
    <t>THM skříň rozděl. na omítku 13-15 ok.</t>
  </si>
  <si>
    <t xml:space="preserve"> 4/6  okruhů  (2/3 s čerp.)</t>
  </si>
  <si>
    <t>7/8 okruhů (4/5 s čerp.)</t>
  </si>
  <si>
    <t>9/10 okruhů (5/6 s čerp.)</t>
  </si>
  <si>
    <t>11/12 okruhů (7/9 s čerp.)</t>
  </si>
  <si>
    <t>13/15 okruhů (10/12 s čerp.)</t>
  </si>
  <si>
    <t>AA908000047</t>
  </si>
  <si>
    <t>AA908000060</t>
  </si>
  <si>
    <t>AA908000075</t>
  </si>
  <si>
    <t>AA908000100</t>
  </si>
  <si>
    <t>AA908000101</t>
  </si>
  <si>
    <t>AA908000084</t>
  </si>
  <si>
    <t>470 mm</t>
  </si>
  <si>
    <t>1000 mm</t>
  </si>
  <si>
    <t>1095 mm</t>
  </si>
  <si>
    <t>2/3 okruhů</t>
  </si>
  <si>
    <t>2/4 okruhů</t>
  </si>
  <si>
    <t xml:space="preserve"> 5/6  okruhů  (2/3 s čerp.)</t>
  </si>
  <si>
    <t>7/9 okruhů (4/6 s čerp.)</t>
  </si>
  <si>
    <t>10/11 okruhů (7 s čerp.)</t>
  </si>
  <si>
    <t>12/13 okruhů (8/10 s čerp.)</t>
  </si>
  <si>
    <t>14/15 okruhů (11/13 s čerp.)</t>
  </si>
  <si>
    <t>THM skříň rozděl. pod omítku 5-6 ok.</t>
  </si>
  <si>
    <t>THM skříň rozděl. pod omítku 7-9 ok.</t>
  </si>
  <si>
    <t>THM skříň rozděl. pod omítku 10-11 ok.</t>
  </si>
  <si>
    <t>THM skříň rozděl. pod omítku 12-13 ok.</t>
  </si>
  <si>
    <t>THM skříň rozděl. pod omítku 14-15 ok.</t>
  </si>
  <si>
    <t>AA130026050</t>
  </si>
  <si>
    <t>AA130032050</t>
  </si>
  <si>
    <t>PERT whn MULTIPERT-AL</t>
  </si>
  <si>
    <t>26x3,0</t>
  </si>
  <si>
    <t>32x3,0</t>
  </si>
  <si>
    <t>AA130016004</t>
  </si>
  <si>
    <t>AA130020004</t>
  </si>
  <si>
    <t>AA130026004</t>
  </si>
  <si>
    <t>AA130032004</t>
  </si>
  <si>
    <t>AA130040005</t>
  </si>
  <si>
    <t>AA130050005</t>
  </si>
  <si>
    <t>AA130063005</t>
  </si>
  <si>
    <t>40x3,5</t>
  </si>
  <si>
    <t>50x4,0</t>
  </si>
  <si>
    <t>63x4,5</t>
  </si>
  <si>
    <t xml:space="preserve">balení </t>
  </si>
  <si>
    <t>PERT blu MULTIPERT-AL ISO6</t>
  </si>
  <si>
    <t>PERT red MULTIPERT-AL ISO6</t>
  </si>
  <si>
    <t>16x2,0x6</t>
  </si>
  <si>
    <t>20x2,0x6</t>
  </si>
  <si>
    <t>náviny</t>
  </si>
  <si>
    <t>tyče</t>
  </si>
  <si>
    <t>AA300016012</t>
  </si>
  <si>
    <t>AA300020034</t>
  </si>
  <si>
    <t>AA300026034</t>
  </si>
  <si>
    <t>AA301016012</t>
  </si>
  <si>
    <t>AA301020012</t>
  </si>
  <si>
    <t>AA301020034</t>
  </si>
  <si>
    <t>AA301026034</t>
  </si>
  <si>
    <t>AA301026010</t>
  </si>
  <si>
    <t>AA301032010</t>
  </si>
  <si>
    <t>AA302016012</t>
  </si>
  <si>
    <t>AA302020012</t>
  </si>
  <si>
    <t>AA302020034</t>
  </si>
  <si>
    <t>AA302026034</t>
  </si>
  <si>
    <t>AA302026010</t>
  </si>
  <si>
    <t>AA305016000</t>
  </si>
  <si>
    <t>AA305020000</t>
  </si>
  <si>
    <t>AA305026000</t>
  </si>
  <si>
    <t>AA305032000</t>
  </si>
  <si>
    <t>AA306020016</t>
  </si>
  <si>
    <t>AA306026020</t>
  </si>
  <si>
    <t>AA306032020</t>
  </si>
  <si>
    <t>AA306032026</t>
  </si>
  <si>
    <t>AA309016000</t>
  </si>
  <si>
    <t>AA309020000</t>
  </si>
  <si>
    <t>AA309026000</t>
  </si>
  <si>
    <t>AA309032000</t>
  </si>
  <si>
    <t>AA310016012</t>
  </si>
  <si>
    <t>AA312016012</t>
  </si>
  <si>
    <t>AA312020012</t>
  </si>
  <si>
    <t>AA312020034</t>
  </si>
  <si>
    <t>AA312026034</t>
  </si>
  <si>
    <t>AA312032010</t>
  </si>
  <si>
    <t>AA313016012</t>
  </si>
  <si>
    <t>AA313020012</t>
  </si>
  <si>
    <t>AA313020034</t>
  </si>
  <si>
    <t>AA313026034</t>
  </si>
  <si>
    <t>AA313032010</t>
  </si>
  <si>
    <t>AA314016012</t>
  </si>
  <si>
    <t>AA314016034</t>
  </si>
  <si>
    <t>AA314020012</t>
  </si>
  <si>
    <t>AA314020034</t>
  </si>
  <si>
    <t>AA314032034</t>
  </si>
  <si>
    <t>AA315016012</t>
  </si>
  <si>
    <t>AA317016000</t>
  </si>
  <si>
    <t>AA317020000</t>
  </si>
  <si>
    <t>AA317026000</t>
  </si>
  <si>
    <t>AA317032000</t>
  </si>
  <si>
    <t>AA318162016</t>
  </si>
  <si>
    <t>AA318201616</t>
  </si>
  <si>
    <t>AA318201620</t>
  </si>
  <si>
    <t>AA318202016</t>
  </si>
  <si>
    <t>AA318202620</t>
  </si>
  <si>
    <t>AA318261626</t>
  </si>
  <si>
    <t>AA318262020</t>
  </si>
  <si>
    <t>AA318262026</t>
  </si>
  <si>
    <t>AA318262620</t>
  </si>
  <si>
    <t>AA318263226</t>
  </si>
  <si>
    <t>AA318322626</t>
  </si>
  <si>
    <t>AA318321632</t>
  </si>
  <si>
    <t>AA318322032</t>
  </si>
  <si>
    <t>AA318322632</t>
  </si>
  <si>
    <t>AA319016012</t>
  </si>
  <si>
    <t>AA319020012</t>
  </si>
  <si>
    <t>AA319020034</t>
  </si>
  <si>
    <t>AA319026034</t>
  </si>
  <si>
    <t>AA319026012</t>
  </si>
  <si>
    <t>AA319032010</t>
  </si>
  <si>
    <t>AA326016015</t>
  </si>
  <si>
    <t>AA327016000</t>
  </si>
  <si>
    <t>AA327020000</t>
  </si>
  <si>
    <t>M-PRESS přechodka s PM</t>
  </si>
  <si>
    <t>M-PRESS přechodka KZI</t>
  </si>
  <si>
    <t>M-PRESS přechodka KZE</t>
  </si>
  <si>
    <t>M-PRESS spojka</t>
  </si>
  <si>
    <t>M-PRESS redukce</t>
  </si>
  <si>
    <t>M-PRESS koleno 90°</t>
  </si>
  <si>
    <t>M-PRESS nástěnné koleno KZI</t>
  </si>
  <si>
    <t>M-PRESS koleno KZI</t>
  </si>
  <si>
    <t>M-PRESS koleno KZE</t>
  </si>
  <si>
    <t xml:space="preserve">M-PRESS koleno s PM </t>
  </si>
  <si>
    <t>M-PRESS nást komplet sádrokarton</t>
  </si>
  <si>
    <t>M-PRESS T kus jednoznačný</t>
  </si>
  <si>
    <t>M-PRESS T kus redukovaný</t>
  </si>
  <si>
    <t>M-PRESS T kus KZI</t>
  </si>
  <si>
    <t>M-PRESS přechodka na Cu</t>
  </si>
  <si>
    <t>M-PRESS záslepka</t>
  </si>
  <si>
    <t>16x2,0 - 1/2</t>
  </si>
  <si>
    <t>20x2,0 - 3/4</t>
  </si>
  <si>
    <t>26x3,0 - 3/4</t>
  </si>
  <si>
    <t>20x2,0 - 1/2</t>
  </si>
  <si>
    <t>26x3,0 - 1</t>
  </si>
  <si>
    <t>32x3,0 - 1</t>
  </si>
  <si>
    <t>20x2,0 - 16x2,0</t>
  </si>
  <si>
    <t>26x3,0 - 20x2,0</t>
  </si>
  <si>
    <t>32x3,0 - 20x2,0</t>
  </si>
  <si>
    <t>32x3,0 - 26x3,0</t>
  </si>
  <si>
    <t>16x2,0 - 3/4</t>
  </si>
  <si>
    <t>16-20-16</t>
  </si>
  <si>
    <t>20-16-16</t>
  </si>
  <si>
    <t>20-16-20</t>
  </si>
  <si>
    <t>20-20-16</t>
  </si>
  <si>
    <t>20-26-20</t>
  </si>
  <si>
    <t>26-16-26</t>
  </si>
  <si>
    <t>26-20-20</t>
  </si>
  <si>
    <t>26-20-26</t>
  </si>
  <si>
    <t>26-26-20</t>
  </si>
  <si>
    <t>26-32-26</t>
  </si>
  <si>
    <t>32-26-26</t>
  </si>
  <si>
    <t>32-16-32</t>
  </si>
  <si>
    <t>32-20-32</t>
  </si>
  <si>
    <t>32-26-32</t>
  </si>
  <si>
    <t>26x3,0 - 1/2</t>
  </si>
  <si>
    <t>16x2,0 - Cu 15</t>
  </si>
  <si>
    <t>20x20,</t>
  </si>
  <si>
    <t>tvarovky M-PRESS</t>
  </si>
  <si>
    <t>AA960112125</t>
  </si>
  <si>
    <t>AA960112127</t>
  </si>
  <si>
    <t>AA960112128</t>
  </si>
  <si>
    <t>AA960116231</t>
  </si>
  <si>
    <t>AA960116232</t>
  </si>
  <si>
    <t>AA960116233</t>
  </si>
  <si>
    <t>AA960116234</t>
  </si>
  <si>
    <t>AA960116235</t>
  </si>
  <si>
    <t>AA960116236</t>
  </si>
  <si>
    <t>AA960116237</t>
  </si>
  <si>
    <t>AA960116238</t>
  </si>
  <si>
    <t>AA960116239</t>
  </si>
  <si>
    <t>AA960116240</t>
  </si>
  <si>
    <t>AA960116241</t>
  </si>
  <si>
    <t>AA960116242</t>
  </si>
  <si>
    <t>AA960116243</t>
  </si>
  <si>
    <t>AA960116244</t>
  </si>
  <si>
    <t>AA960116245</t>
  </si>
  <si>
    <t>AA960116246</t>
  </si>
  <si>
    <t>AA960116247</t>
  </si>
  <si>
    <t>AA960116248</t>
  </si>
  <si>
    <t>AA960116249</t>
  </si>
  <si>
    <t>AA960116250</t>
  </si>
  <si>
    <t>AA960116331</t>
  </si>
  <si>
    <t>AA960116332</t>
  </si>
  <si>
    <t>AA960116333</t>
  </si>
  <si>
    <t>AA960116334</t>
  </si>
  <si>
    <t>AA960116335</t>
  </si>
  <si>
    <t>AA960116336</t>
  </si>
  <si>
    <t>AA960116337</t>
  </si>
  <si>
    <t>AA960116338</t>
  </si>
  <si>
    <t>AA960116339</t>
  </si>
  <si>
    <t>AA960116340</t>
  </si>
  <si>
    <t>AA960116341</t>
  </si>
  <si>
    <t>AA960116342</t>
  </si>
  <si>
    <t>AA960116343</t>
  </si>
  <si>
    <t>AA960116344</t>
  </si>
  <si>
    <t>AA960116345</t>
  </si>
  <si>
    <t>AA960116346</t>
  </si>
  <si>
    <t>AA960116347</t>
  </si>
  <si>
    <t>AA960116348</t>
  </si>
  <si>
    <t>AA960116349</t>
  </si>
  <si>
    <t>AA960116350</t>
  </si>
  <si>
    <t>AA960116431</t>
  </si>
  <si>
    <t>AA960116432</t>
  </si>
  <si>
    <t>AA960116433</t>
  </si>
  <si>
    <t>AA960116434</t>
  </si>
  <si>
    <t>AA960116435</t>
  </si>
  <si>
    <t>AA960116436</t>
  </si>
  <si>
    <t>AA960116437</t>
  </si>
  <si>
    <t>AA960116438</t>
  </si>
  <si>
    <t>AA960116439</t>
  </si>
  <si>
    <t>AA960116440</t>
  </si>
  <si>
    <t>AA960116441</t>
  </si>
  <si>
    <t>AA960116442</t>
  </si>
  <si>
    <t>AA960116443</t>
  </si>
  <si>
    <t>AA960116444</t>
  </si>
  <si>
    <t>AA960116445</t>
  </si>
  <si>
    <t>AA960116446</t>
  </si>
  <si>
    <t>AA960116447</t>
  </si>
  <si>
    <t>AA960116448</t>
  </si>
  <si>
    <t>AA960116449</t>
  </si>
  <si>
    <t>AA960116450</t>
  </si>
  <si>
    <t>AA960117110</t>
  </si>
  <si>
    <t>AA960130110</t>
  </si>
  <si>
    <t>AA960138120</t>
  </si>
  <si>
    <t>AA960130310</t>
  </si>
  <si>
    <t>AA960130320</t>
  </si>
  <si>
    <t>AA960130330</t>
  </si>
  <si>
    <t>AA960130340</t>
  </si>
  <si>
    <t>AA960134110</t>
  </si>
  <si>
    <t>AA960134120</t>
  </si>
  <si>
    <t>AA960134130</t>
  </si>
  <si>
    <t>AA960134210</t>
  </si>
  <si>
    <t>AA960134220</t>
  </si>
  <si>
    <t>AA960134310</t>
  </si>
  <si>
    <t>AA960134320</t>
  </si>
  <si>
    <t>AA960134510</t>
  </si>
  <si>
    <t>AA960134511</t>
  </si>
  <si>
    <t>AA960134512</t>
  </si>
  <si>
    <t>AA960134610</t>
  </si>
  <si>
    <t>AA960134620</t>
  </si>
  <si>
    <t>AA960134710</t>
  </si>
  <si>
    <t>AA960134720</t>
  </si>
  <si>
    <t>AA960139120</t>
  </si>
  <si>
    <t>AA960139315</t>
  </si>
  <si>
    <t>AA960139410</t>
  </si>
  <si>
    <t>AA960139420</t>
  </si>
  <si>
    <t>AA960139510</t>
  </si>
  <si>
    <t>AA960730050</t>
  </si>
  <si>
    <t>AA960730075</t>
  </si>
  <si>
    <t>AA960730100</t>
  </si>
  <si>
    <t>AA960730125</t>
  </si>
  <si>
    <t>AA960730150</t>
  </si>
  <si>
    <t>AA960730175</t>
  </si>
  <si>
    <t>AA960730200</t>
  </si>
  <si>
    <t>AA960730225</t>
  </si>
  <si>
    <t>AA960730250</t>
  </si>
  <si>
    <t>AA960730275</t>
  </si>
  <si>
    <t>AA960730300</t>
  </si>
  <si>
    <t>AA960730325</t>
  </si>
  <si>
    <t>AA960733075</t>
  </si>
  <si>
    <t>AA960733100</t>
  </si>
  <si>
    <t>AA960733150</t>
  </si>
  <si>
    <t>AA960733175</t>
  </si>
  <si>
    <t>AA960733200</t>
  </si>
  <si>
    <t>AA960733225</t>
  </si>
  <si>
    <t>AA960752060</t>
  </si>
  <si>
    <t>AA960756060</t>
  </si>
  <si>
    <t>AA960991120</t>
  </si>
  <si>
    <t>KLM FV upínací lišta Penta pro 16x2, l=1 m</t>
  </si>
  <si>
    <t>KLM FV upínací lišta pro tr. 8x1, R25, l=0,8 m</t>
  </si>
  <si>
    <t>KLM FV držák oblouku pro lištu 8x1, R25</t>
  </si>
  <si>
    <t>KLM FV rozdělovač Push, 0,6-2,4 l/m, 1 okr</t>
  </si>
  <si>
    <t>KLM FV rozdělovač Push, 0,6-2,4 l/m, 2 okr</t>
  </si>
  <si>
    <t>KLM FV rozdělovač Push, 0,6-2,4 l/m, 3 okr</t>
  </si>
  <si>
    <t>KLM FV rozdělovač Push, 0,6-2,4 l/m, 4 okr</t>
  </si>
  <si>
    <t>KLM FV rozdělovač Push, 0,6-2,4 l/m, 5 okr</t>
  </si>
  <si>
    <t>KLM FV rozdělovač Push, 0,6-2,4 l/m, 6 okr</t>
  </si>
  <si>
    <t>KLM FV rozdělovač Push, 0,6-2,4 l/m, 7 okr</t>
  </si>
  <si>
    <t>KLM FV rozdělovač Push, 0,6-2,4 l/m, 8 okr</t>
  </si>
  <si>
    <t>KLM FV rozdělovač Push, 0,6-2,4 l/m, 9 okr</t>
  </si>
  <si>
    <t>KLM FV rozdělovač Push, 0,6-2,4 l/m, 10 okr</t>
  </si>
  <si>
    <t>KLM FV rozdělovač Push, 0,6-2,4 l/m, 11 okr</t>
  </si>
  <si>
    <t>KLM FV rozdělovač Push, 0,6-2,4 l/m, 12 okr</t>
  </si>
  <si>
    <t>KLM FV rozdělovač Push, 0,6-2,4 l/m, 13 okr</t>
  </si>
  <si>
    <t>KLM FV rozdělovač Push, 0,6-2,4 l/m, 14 okr</t>
  </si>
  <si>
    <t>KLM FV rozdělovač Push, 0,6-2,4 l/m, 15 okr</t>
  </si>
  <si>
    <t>KLM FV rozdělovač Push, 0,6-2,4 l/m, 16 okr</t>
  </si>
  <si>
    <t>KLM FV rozdělovač Push, 0,6-2,4 l/m, 17 okr</t>
  </si>
  <si>
    <t>KLM FV rozdělovač Push, 0,6-2,4 l/m, 18 okr</t>
  </si>
  <si>
    <t>KLM FV rozdělovač Push, 0,6-2,4 l/m, 19 okr</t>
  </si>
  <si>
    <t>KLM FV rozdělovač Push, 0,6-2,4 l/m, 20 okr</t>
  </si>
  <si>
    <t>KLM FV rozdělovač Push, 1-4 l/m, 1 okr</t>
  </si>
  <si>
    <t>KLM FV rozdělovač Push, 1-4 l/m, 2 okr</t>
  </si>
  <si>
    <t>KLM FV rozdělovač Push, 1-4 l/m, 3 okr</t>
  </si>
  <si>
    <t>KLM FV rozdělovač Push, 1-4 l/m, 4 okr</t>
  </si>
  <si>
    <t>KLM FV rozdělovač Push, 1-4 l/m, 5 okr</t>
  </si>
  <si>
    <t>KLM FV rozdělovač Push, 1-4 l/m, 6 okr</t>
  </si>
  <si>
    <t>KLM FV rozdělovač Push, 1-4 l/m, 7 okr</t>
  </si>
  <si>
    <t>KLM FV rozdělovač Push, 1-4 l/m, 8 okr</t>
  </si>
  <si>
    <t>KLM FV rozdělovač Push, 1-4 l/m, 9 okr</t>
  </si>
  <si>
    <t>KLM FV rozdělovač Push, 1-4 l/m, 10 okr</t>
  </si>
  <si>
    <t>KLM FV rozdělovač Push, 1-4 l/m, 11 okr</t>
  </si>
  <si>
    <t>KLM FV rozdělovač Push, 1-4 l/m, 12 okr</t>
  </si>
  <si>
    <t>KLM FV rozdělovač Push, 1-4 l/m, 13 okr</t>
  </si>
  <si>
    <t>KLM FV rozdělovač Push, 1-4 l/m, 14 okr</t>
  </si>
  <si>
    <t>KLM FV rozdělovač Push, 1-4 l/m, 15 okr</t>
  </si>
  <si>
    <t>KLM FV rozdělovač Push, 1-4 l/m, 16 okr</t>
  </si>
  <si>
    <t>KLM FV rozdělovač Push, 1-4 l/m, 17 okr</t>
  </si>
  <si>
    <t>KLM FV rozdělovač Push, 1-4 l/m, 18 okr</t>
  </si>
  <si>
    <t>KLM FV rozdělovač Push, 1-4 l/m, 19 okr</t>
  </si>
  <si>
    <t>KLM FV rozdělovač Push, 1-4 l/m, 20 okr</t>
  </si>
  <si>
    <t>KLM FV rozdělovač Push, 2-8 l/m, 1 okr</t>
  </si>
  <si>
    <t>KLM FV rozdělovač Push, 2-8 l/m, 2 okr</t>
  </si>
  <si>
    <t>KLM FV rozdělovač Push, 2-8 l/m, 3 okr</t>
  </si>
  <si>
    <t>KLM FV rozdělovač Push, 2-8 l/m, 4 okr</t>
  </si>
  <si>
    <t>KLM FV rozdělovač Push, 2-8 l/m, 5 okr</t>
  </si>
  <si>
    <t>KLM FV rozdělovač Push, 2-8 l/m, 6 okr</t>
  </si>
  <si>
    <t>KLM FV rozdělovač Push, 2-8 l/m, 7 okr</t>
  </si>
  <si>
    <t>KLM FV rozdělovač Push, 2-8 l/m, 8 okr</t>
  </si>
  <si>
    <t>KLM FV rozdělovač Push, 2-8 l/m, 9 okr</t>
  </si>
  <si>
    <t>KLM FV rozdělovač Push, 2-8 l/m, 10 okr</t>
  </si>
  <si>
    <t>KLM FV rozdělovač Push, 2-8 l/m, 11 okr</t>
  </si>
  <si>
    <t>KLM FV rozdělovač Push, 2-8 l/m, 12 okr</t>
  </si>
  <si>
    <t>KLM FV rozdělovač Push, 2-8 l/m, 13 okr</t>
  </si>
  <si>
    <t>KLM FV rozdělovač Push, 2-8 l/m, 14 okr</t>
  </si>
  <si>
    <t>KLM FV rozdělovač Push, 2-8 l/m, 15 okr</t>
  </si>
  <si>
    <t>KLM FV rozdělovač Push, 2-8 l/m, 16 okr</t>
  </si>
  <si>
    <t>KLM FV rozdělovač Push, 2-8 l/m, 17 okr</t>
  </si>
  <si>
    <t>KLM FV rozdělovač Push, 2-8 l/m, 18 okr</t>
  </si>
  <si>
    <t>KLM FV rozdělovač Push, 2-8 l/m, 19 okr</t>
  </si>
  <si>
    <t>KLM FV rozdělovač Push, 2-8 l/m, 20 okr</t>
  </si>
  <si>
    <t>KLM FV kulový ventil pro rozdělovače 1-6/4"</t>
  </si>
  <si>
    <t>PERT blu FV COOLING 16x2 mm, l=3 m</t>
  </si>
  <si>
    <t xml:space="preserve">PB blu FV COOLING 8x1 mm </t>
  </si>
  <si>
    <t>KLM FV chladící deska CoolPLATE 625x1000mm</t>
  </si>
  <si>
    <t>KLM FV chladící deska CoolPLATE 625x2000mm</t>
  </si>
  <si>
    <t>KLM FV chladící deska CoolPLATE 1250x1000mm</t>
  </si>
  <si>
    <t>KLM FV chladící deska CoolPLATE 1250x2000mm</t>
  </si>
  <si>
    <t>KLM FV T-přechodová rychlospojka 16-8-8-16</t>
  </si>
  <si>
    <t>KLM FV T-přechodová rychlospojka 16-8-8</t>
  </si>
  <si>
    <t>KLM FV T-přechodová rychlospojka 16-8-16</t>
  </si>
  <si>
    <t>KLM FV přímá rychlospojka 8-8</t>
  </si>
  <si>
    <t>KLM FV přímá rychlospojka 16-16</t>
  </si>
  <si>
    <t>KLM FV koleno rychlospojka 8-8</t>
  </si>
  <si>
    <t>KLM FV koleno rychlospojka 16-16</t>
  </si>
  <si>
    <t>KLM FV přechod 16-1/2"</t>
  </si>
  <si>
    <t>KLM FV přechod 8-1/4"</t>
  </si>
  <si>
    <t>KLM FV přechod 8-1/2"</t>
  </si>
  <si>
    <t>KLM FV zátka 8</t>
  </si>
  <si>
    <t>KLM FV zátka 16</t>
  </si>
  <si>
    <t>KLM FV vyztuž. pouzdro pro trubku 8x1 mm</t>
  </si>
  <si>
    <t>KLM FV vyztuž. pouzdro pro trubku 16x2 mm</t>
  </si>
  <si>
    <t>KLM FV termopohon pro rozdělovače FV NC-24V</t>
  </si>
  <si>
    <t>KLM FV prostorový termostat chlaz./vyt.</t>
  </si>
  <si>
    <t>KLM FV čidlo rosného bodu</t>
  </si>
  <si>
    <t>KLM FV čidlo rosného bodu pro dutý strop</t>
  </si>
  <si>
    <t>KLM FV konvertor rosného bodu</t>
  </si>
  <si>
    <t>FV THERM Elektronický rozvaděč</t>
  </si>
  <si>
    <t>KLM CoolFLEX plná SDK 500 x 490mm</t>
  </si>
  <si>
    <t>KLM CoolFLEX plná SDK 750 x 490mm</t>
  </si>
  <si>
    <t>KLM CoolFLEX plná SDK 1000 x 490mm</t>
  </si>
  <si>
    <t>KLM CoolFLEX plná SDK 1250 x 490mm</t>
  </si>
  <si>
    <t>KLM CoolFLEX plná SDK 1500 x 490mm</t>
  </si>
  <si>
    <t>KLM CoolFLEX plná SDK 1750 x 490mm</t>
  </si>
  <si>
    <t>KLM CoolFLEX plná SDK 2000 x 490mm</t>
  </si>
  <si>
    <t>KLM CoolFLEX plná SDK 2250 x 490mm</t>
  </si>
  <si>
    <t>KLM CoolFLEX plná SDK 2500 x 490mm</t>
  </si>
  <si>
    <t>KLM CoolFLEX plná SDK 2750 x 490mm</t>
  </si>
  <si>
    <t>KLM CoolFLEX plná SDK 3000 x 490mm</t>
  </si>
  <si>
    <t>KLM CoolFLEX plná SDK 3250 x 490mm</t>
  </si>
  <si>
    <t>KLM CoolFLEX plná SDK 750 x 410mm</t>
  </si>
  <si>
    <t>KLM CoolFLEX plná SDK 1000 x 410mm</t>
  </si>
  <si>
    <t>KLM CoolFLEX plná SDK 1500 x 410mm</t>
  </si>
  <si>
    <t>KLM CoolFLEX plná SDK 1750 x 410mm</t>
  </si>
  <si>
    <t>KLM CoolFLEX plná SDK 2000 x 410mm</t>
  </si>
  <si>
    <t>KLM CoolFLEX plná SDK 2250 x 410mm</t>
  </si>
  <si>
    <t xml:space="preserve">KLM CoolFLEX  plná kaz. polep 260x600 mm   </t>
  </si>
  <si>
    <t xml:space="preserve">KLM CoolFLEX  plná kaz. polep 580x600 mm   </t>
  </si>
  <si>
    <t>KLM FV silikonový tuk na O-kroužky 70 g</t>
  </si>
  <si>
    <t>100 ks</t>
  </si>
  <si>
    <t>200 ks</t>
  </si>
  <si>
    <t>1 ks</t>
  </si>
  <si>
    <t>2 ks</t>
  </si>
  <si>
    <t>180 m</t>
  </si>
  <si>
    <t>600 m</t>
  </si>
  <si>
    <t>10 ks</t>
  </si>
  <si>
    <t>1 pcs</t>
  </si>
  <si>
    <t>rozměr balení [m]</t>
  </si>
  <si>
    <t>1,05x0,41x0,19</t>
  </si>
  <si>
    <t>0,85x0,29x0,23</t>
  </si>
  <si>
    <t>0,30x0,4x0,09</t>
  </si>
  <si>
    <t>0,357x0,107x0,15</t>
  </si>
  <si>
    <t>0,522x0,107x0,15</t>
  </si>
  <si>
    <t>0,687x0,107x0,15</t>
  </si>
  <si>
    <t>0,852x0,107x0,15</t>
  </si>
  <si>
    <t>0,952x0,107x0,15</t>
  </si>
  <si>
    <t>1,012x0,107x0,15</t>
  </si>
  <si>
    <t>1,07x0,107x0,15</t>
  </si>
  <si>
    <t>1,13x0,107x0,15</t>
  </si>
  <si>
    <t>1,19x0,107x0,15</t>
  </si>
  <si>
    <t>1,25x0,107x0,15</t>
  </si>
  <si>
    <t>0,13x0,18x0,05</t>
  </si>
  <si>
    <t>0,14x0,14x3</t>
  </si>
  <si>
    <t>0,625x1,2x0,013</t>
  </si>
  <si>
    <t>0,625x2,2x0,013</t>
  </si>
  <si>
    <t>1,25x1,2x0,013</t>
  </si>
  <si>
    <t>1,25x2,2x0,013</t>
  </si>
  <si>
    <t>0,30x0,20x0,03</t>
  </si>
  <si>
    <t>0,17x0,2x0,015</t>
  </si>
  <si>
    <t>0,2x0,2x0,03</t>
  </si>
  <si>
    <t>0,1x0,1x0,04</t>
  </si>
  <si>
    <t>0,1x0,14x0,025</t>
  </si>
  <si>
    <t>0,1x0,14x0,02</t>
  </si>
  <si>
    <t>0,15x0,09x0,01</t>
  </si>
  <si>
    <t>0,15x0,09x0,015</t>
  </si>
  <si>
    <t>0,15x0,22x0,05</t>
  </si>
  <si>
    <t>0,07x0,08x0,065</t>
  </si>
  <si>
    <t>0,085x0,085x0,045</t>
  </si>
  <si>
    <t>0,11x0,095x0,065</t>
  </si>
  <si>
    <t>0,11x0,095x0,065/tyč 0,57x0,2x0,03</t>
  </si>
  <si>
    <t>0,18x0,13x0,02</t>
  </si>
  <si>
    <t>0,33x0,15x0,075</t>
  </si>
  <si>
    <t>individuálně dle objed. ks</t>
  </si>
  <si>
    <t>0,135x0,05x0,03</t>
  </si>
  <si>
    <t>TRUBKY</t>
  </si>
  <si>
    <t>SYSTÉMOVÉ DESKY</t>
  </si>
  <si>
    <t>ROZDĚLOVAČE</t>
  </si>
  <si>
    <t>ROZDĚLOVAČE 
provedení INOX</t>
  </si>
  <si>
    <t>ROZDĚLOVAČ 
provedení PLAST</t>
  </si>
  <si>
    <t>SKŘÍNĚ 
starý typ (DOPRODEJ)</t>
  </si>
  <si>
    <t>SKŘÍNĚ
NOVÝ TYP</t>
  </si>
  <si>
    <t>UPEVNĚNÍ - FIXACE</t>
  </si>
  <si>
    <t>MONTÁŽ</t>
  </si>
  <si>
    <t>EL.PŘÍSLUŠENSTVÍ</t>
  </si>
  <si>
    <t>PŘIPOJENÍ k rozdělovači</t>
  </si>
  <si>
    <t>SPOJKY</t>
  </si>
  <si>
    <t>MONTÁŽ NÁŘADÍ</t>
  </si>
  <si>
    <t>PŘÍSLUŠENSTVÍ
PŘECHOD</t>
  </si>
  <si>
    <t>PŘÍSLUŠENSTVÍ
ROZDĚLOVAČ</t>
  </si>
  <si>
    <t>ROZDĚLOVAČ 
průtok 0,6-2,4 l/m</t>
  </si>
  <si>
    <t>ROZDĚLOVAČ 
průtok 1-4 l/m</t>
  </si>
  <si>
    <t>ROZDĚLOVAČ 
průtok 2-8 l/m</t>
  </si>
  <si>
    <t>TVAROVKY</t>
  </si>
  <si>
    <t>STROPNÍ/STĚNOVÉ REGISTRY
CHLADÍCÍ/TOPNÉ  ROHOŽE</t>
  </si>
  <si>
    <t>SDK desky</t>
  </si>
  <si>
    <t>ELEKTICKÉ PŘÍSLUŠENSTVÍ</t>
  </si>
  <si>
    <t>MONTÁŽ
FIXACE</t>
  </si>
  <si>
    <t>TRUBKA UNI</t>
  </si>
  <si>
    <t>TRUBKA
 FASER COOL</t>
  </si>
  <si>
    <t>TRUBKA HOT</t>
  </si>
  <si>
    <t>TRUBKA FASER HOT</t>
  </si>
  <si>
    <t>TRUBKA STABIOXY</t>
  </si>
  <si>
    <t>TRUBKA CLASSIC</t>
  </si>
  <si>
    <t>KOMPENZACE</t>
  </si>
  <si>
    <t>KŘÍŽENÍ</t>
  </si>
  <si>
    <t>KOLENO</t>
  </si>
  <si>
    <t>OBLOUK</t>
  </si>
  <si>
    <t>REDUKCE
VNITŘNÍ/VNĚJŠÍ</t>
  </si>
  <si>
    <t xml:space="preserve">REDUKCE
</t>
  </si>
  <si>
    <t>NÁTRUBEK
MUFNA</t>
  </si>
  <si>
    <t>T-KUS
JEDNOZNAČNÝ</t>
  </si>
  <si>
    <t>T-KUS 
REDUKOVANÝ</t>
  </si>
  <si>
    <t>PŘECHODKA PZE</t>
  </si>
  <si>
    <t>ZÁSLEPKA</t>
  </si>
  <si>
    <t>SEDLO</t>
  </si>
  <si>
    <t>ZÁTKA</t>
  </si>
  <si>
    <t>KOLENO KZE</t>
  </si>
  <si>
    <t>KOLENO KZI</t>
  </si>
  <si>
    <t>PŘECHODKA</t>
  </si>
  <si>
    <t>SEDLO KZI
NAVAŘ.</t>
  </si>
  <si>
    <t>SEDLO KZE</t>
  </si>
  <si>
    <t>PŘECHODKA KZI</t>
  </si>
  <si>
    <t>T-KUS KZI</t>
  </si>
  <si>
    <t>PŘECHODKA KZ S PM</t>
  </si>
  <si>
    <t>HRDLO</t>
  </si>
  <si>
    <t>NÁTRUBEK-PŘECHODKA</t>
  </si>
  <si>
    <t>ROZ.SPOJ TRUBKA</t>
  </si>
  <si>
    <t>VOLNÁ PŘÍRUBA</t>
  </si>
  <si>
    <t>ŠROUBENÍ
VNĚJŠÍ</t>
  </si>
  <si>
    <t>ŠROUBENÍ
VNITŘNÍ</t>
  </si>
  <si>
    <t>NÁST.KOLENO</t>
  </si>
  <si>
    <t>ELEKTROSPOJKA</t>
  </si>
  <si>
    <t>KULOVÝ KOHOUT</t>
  </si>
  <si>
    <t>VENTIL</t>
  </si>
  <si>
    <t>ZPĚTNÁ KLAPKA</t>
  </si>
  <si>
    <t>FILTR</t>
  </si>
  <si>
    <t>LAGUNA</t>
  </si>
  <si>
    <t>SPOJOVÁNÍ /TVAROVKY NATUPO</t>
  </si>
  <si>
    <t>NÁŘADÍ</t>
  </si>
  <si>
    <t>IZOLACE</t>
  </si>
  <si>
    <t>PŘÍCHYTKA</t>
  </si>
  <si>
    <t>OBJÍMKA</t>
  </si>
  <si>
    <t>SPOJOVACÍ MAT.</t>
  </si>
  <si>
    <t>ŽLABY</t>
  </si>
  <si>
    <t>KOLENO PM</t>
  </si>
  <si>
    <t>T-KUS s PM</t>
  </si>
  <si>
    <t>LEMOVÝ NÁKRUŽEK</t>
  </si>
  <si>
    <t>NÁSTĚNKY</t>
  </si>
  <si>
    <t>Kategorizace 2</t>
  </si>
  <si>
    <t>D</t>
  </si>
  <si>
    <t>S</t>
  </si>
  <si>
    <t>Dostupnost</t>
  </si>
  <si>
    <t>Objednat ekvivalentní redukci vni/vně  63x32</t>
  </si>
  <si>
    <t>slevová skup.</t>
  </si>
  <si>
    <t>cena na dotaz</t>
  </si>
  <si>
    <t>ZAA111063004</t>
  </si>
  <si>
    <t>ZAA114050004</t>
  </si>
  <si>
    <t>ZAA103016200</t>
  </si>
  <si>
    <t>ZAA103020200</t>
  </si>
  <si>
    <t>ZAA101020200</t>
  </si>
  <si>
    <t>ZAA242025000</t>
  </si>
  <si>
    <t>ZAA201050000</t>
  </si>
  <si>
    <t>AA215050064</t>
  </si>
  <si>
    <t>AA215063002</t>
  </si>
  <si>
    <t>PPR grn přechodka KZE 40x5/4"</t>
  </si>
  <si>
    <t>PPR grn přechodka KZE 50x6/4"</t>
  </si>
  <si>
    <t>PPR grn přechodka KZE 63x2"</t>
  </si>
  <si>
    <t>ZAA234063000</t>
  </si>
  <si>
    <t>AA274040000Z</t>
  </si>
  <si>
    <t>AA285020000Z</t>
  </si>
  <si>
    <t>AA285025000Z</t>
  </si>
  <si>
    <t>AA286025000Z</t>
  </si>
  <si>
    <t>ZAA402002850</t>
  </si>
  <si>
    <t>ZAA407000000</t>
  </si>
  <si>
    <t>ZAA408001000</t>
  </si>
  <si>
    <t>ZAA412110032</t>
  </si>
  <si>
    <t>AA130026050Z</t>
  </si>
  <si>
    <t>AA130032050Z</t>
  </si>
  <si>
    <t>AA130026004Z</t>
  </si>
  <si>
    <t>AA130032004Z</t>
  </si>
  <si>
    <t>AA130040005Z</t>
  </si>
  <si>
    <t>AA130050005Z</t>
  </si>
  <si>
    <t>AA130063005Z</t>
  </si>
  <si>
    <t>ZAA120015200</t>
  </si>
  <si>
    <t>AA203063001T</t>
  </si>
  <si>
    <t>AA201063000T</t>
  </si>
  <si>
    <t>AA208075001T</t>
  </si>
  <si>
    <t>AA203110001T</t>
  </si>
  <si>
    <t>AA203075001T</t>
  </si>
  <si>
    <t>AA202075001T</t>
  </si>
  <si>
    <t>AA203090001T</t>
  </si>
  <si>
    <t>AA202110001T</t>
  </si>
  <si>
    <t>AA202090001T</t>
  </si>
  <si>
    <t>PERT ree MULTIPERT-5 16x2,0 500m</t>
  </si>
  <si>
    <t>AA120016500</t>
  </si>
  <si>
    <t>PERT ree MULTIPERT-5 17x2,0 500m</t>
  </si>
  <si>
    <t>AA120017500</t>
  </si>
  <si>
    <t>AA120018500</t>
  </si>
  <si>
    <t>PERT ree MULTIPERT-5 18x2,0 500m</t>
  </si>
  <si>
    <t>AA120020500</t>
  </si>
  <si>
    <t>PERT ree MULTIPERT-5 20x2,0 500m</t>
  </si>
  <si>
    <t>m2</t>
  </si>
  <si>
    <t>THM kohout kulový 1"</t>
  </si>
  <si>
    <t>Platnost ceníku od 2.4.2024</t>
  </si>
  <si>
    <t>AA246025000T</t>
  </si>
  <si>
    <t>PPRCT grn křížení hrdlové 25</t>
  </si>
  <si>
    <t>AA274050001</t>
  </si>
  <si>
    <t>AA203050001T</t>
  </si>
  <si>
    <t>AA201110000T</t>
  </si>
  <si>
    <t>PPRCT grn nátrubek 110</t>
  </si>
  <si>
    <t>FV CLIMA (CHLAZENÍ) - STROPNÍ/STĚNOVÝ SYSTÉM</t>
  </si>
  <si>
    <t>FV THERM (VYTÁPĚNÍ) - PODLAHOVÉ (STĚNOVÉ) VYTÁPĚNÍ</t>
  </si>
  <si>
    <t>předizolované trubky tloušťka 6mm</t>
  </si>
  <si>
    <t>26x3,0x6</t>
  </si>
  <si>
    <t>32x3,0x6</t>
  </si>
  <si>
    <t>AA139016050</t>
  </si>
  <si>
    <t>PERT blu MULTIPERT-AL ISO9</t>
  </si>
  <si>
    <t>16x2,0x9</t>
  </si>
  <si>
    <t>předizolované trubky tloušťka 9mm</t>
  </si>
  <si>
    <t>PERT red MULTIPERT-AL ISO9</t>
  </si>
  <si>
    <t>AA139020050</t>
  </si>
  <si>
    <t>20x2,0x9</t>
  </si>
  <si>
    <t>AA139026050</t>
  </si>
  <si>
    <t>26x3,0x9</t>
  </si>
  <si>
    <t>32x3,0x9</t>
  </si>
  <si>
    <t>AA136016050</t>
  </si>
  <si>
    <t>AA136116050</t>
  </si>
  <si>
    <t>AA136020050</t>
  </si>
  <si>
    <t>AA136120050</t>
  </si>
  <si>
    <t>AA136126050</t>
  </si>
  <si>
    <t>AA136132025</t>
  </si>
  <si>
    <t>AA136026050</t>
  </si>
  <si>
    <t>AA136032025</t>
  </si>
  <si>
    <t>AA139116050</t>
  </si>
  <si>
    <t>AA139120050</t>
  </si>
  <si>
    <t>AA139126050</t>
  </si>
  <si>
    <t>AA139132025</t>
  </si>
  <si>
    <t>AA139032025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</si>
</sst>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0.000"/>
    <numFmt numFmtId="166" formatCode="#,##0.00\ &quot;Kč&quot;"/>
    <numFmt numFmtId="167" formatCode="_-* #,##0.00\ [$Kč-405]_-;\-* #,##0.00\ [$Kč-405]_-;_-* &quot;-&quot;??\ [$Kč-405]_-;_-@_-"/>
  </numFmts>
  <fonts count="5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family val="2"/>
      <charset val="238"/>
    </font>
    <font>
      <b/>
      <i/>
      <sz val="10"/>
      <name val="Arial CE"/>
      <charset val="238"/>
    </font>
    <font>
      <sz val="10"/>
      <name val="Arial"/>
      <family val="2"/>
      <charset val="238"/>
    </font>
    <font>
      <b/>
      <i/>
      <sz val="16"/>
      <name val="Arial CE"/>
      <family val="2"/>
      <charset val="238"/>
    </font>
    <font>
      <b/>
      <i/>
      <sz val="10"/>
      <name val="Arial CE"/>
      <family val="2"/>
      <charset val="238"/>
    </font>
    <font>
      <i/>
      <sz val="6"/>
      <name val="Arial CE"/>
      <charset val="238"/>
    </font>
    <font>
      <b/>
      <sz val="11"/>
      <name val="Arial CE"/>
      <family val="2"/>
      <charset val="238"/>
    </font>
    <font>
      <b/>
      <i/>
      <sz val="6"/>
      <name val="Arial CE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0070C0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0"/>
      <name val="Wingdings"/>
      <charset val="2"/>
    </font>
    <font>
      <vertAlign val="superscript"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b/>
      <sz val="12"/>
      <name val="Arial CE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color theme="8" tint="-0.249977111117893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i/>
      <sz val="9"/>
      <color rgb="FF0070C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9"/>
      <name val="Arial CE"/>
      <family val="2"/>
      <charset val="238"/>
    </font>
    <font>
      <sz val="8"/>
      <color rgb="FF000000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4">
    <xf numFmtId="0" fontId="0" fillId="0" borderId="0"/>
    <xf numFmtId="0" fontId="1" fillId="0" borderId="0"/>
    <xf numFmtId="0" fontId="4" fillId="0" borderId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4" fillId="0" borderId="14" applyNumberFormat="0" applyFill="0" applyAlignment="0" applyProtection="0"/>
    <xf numFmtId="164" fontId="1" fillId="0" borderId="0" applyFont="0" applyFill="0" applyBorder="0" applyAlignment="0" applyProtection="0"/>
    <xf numFmtId="0" fontId="25" fillId="4" borderId="0" applyNumberFormat="0" applyBorder="0" applyAlignment="0" applyProtection="0"/>
    <xf numFmtId="0" fontId="26" fillId="17" borderId="15" applyNumberFormat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9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1" fillId="0" borderId="0"/>
    <xf numFmtId="0" fontId="1" fillId="0" borderId="0"/>
    <xf numFmtId="0" fontId="32" fillId="0" borderId="0" applyNumberFormat="0" applyAlignment="0"/>
    <xf numFmtId="0" fontId="1" fillId="19" borderId="19" applyNumberFormat="0" applyFont="0" applyAlignment="0" applyProtection="0"/>
    <xf numFmtId="9" fontId="1" fillId="0" borderId="0" applyFont="0" applyFill="0" applyBorder="0" applyAlignment="0" applyProtection="0"/>
    <xf numFmtId="0" fontId="33" fillId="0" borderId="20" applyNumberFormat="0" applyFill="0" applyAlignment="0" applyProtection="0"/>
    <xf numFmtId="0" fontId="34" fillId="5" borderId="0" applyNumberFormat="0" applyBorder="0" applyAlignment="0" applyProtection="0"/>
    <xf numFmtId="0" fontId="4" fillId="0" borderId="0"/>
    <xf numFmtId="0" fontId="4" fillId="0" borderId="0"/>
    <xf numFmtId="0" fontId="35" fillId="0" borderId="0" applyNumberFormat="0" applyFill="0" applyBorder="0" applyAlignment="0" applyProtection="0"/>
    <xf numFmtId="0" fontId="36" fillId="8" borderId="21" applyNumberFormat="0" applyAlignment="0" applyProtection="0"/>
    <xf numFmtId="0" fontId="37" fillId="20" borderId="21" applyNumberFormat="0" applyAlignment="0" applyProtection="0"/>
    <xf numFmtId="0" fontId="38" fillId="20" borderId="22" applyNumberFormat="0" applyAlignment="0" applyProtection="0"/>
    <xf numFmtId="0" fontId="39" fillId="0" borderId="0" applyNumberFormat="0" applyFill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24" borderId="0" applyNumberFormat="0" applyBorder="0" applyAlignment="0" applyProtection="0"/>
    <xf numFmtId="44" fontId="57" fillId="0" borderId="0" applyFont="0" applyFill="0" applyBorder="0" applyAlignment="0" applyProtection="0"/>
  </cellStyleXfs>
  <cellXfs count="727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2" fontId="6" fillId="0" borderId="3" xfId="1" applyNumberFormat="1" applyFont="1" applyBorder="1"/>
    <xf numFmtId="1" fontId="1" fillId="0" borderId="0" xfId="1" applyNumberFormat="1"/>
    <xf numFmtId="2" fontId="6" fillId="0" borderId="0" xfId="1" applyNumberFormat="1" applyFont="1"/>
    <xf numFmtId="0" fontId="1" fillId="0" borderId="0" xfId="1"/>
    <xf numFmtId="2" fontId="8" fillId="0" borderId="0" xfId="1" applyNumberFormat="1" applyFont="1" applyAlignment="1">
      <alignment horizontal="left"/>
    </xf>
    <xf numFmtId="2" fontId="6" fillId="0" borderId="0" xfId="1" applyNumberFormat="1" applyFont="1" applyAlignment="1">
      <alignment horizontal="right"/>
    </xf>
    <xf numFmtId="0" fontId="9" fillId="0" borderId="0" xfId="1" applyFont="1" applyAlignment="1">
      <alignment horizontal="left"/>
    </xf>
    <xf numFmtId="1" fontId="6" fillId="0" borderId="0" xfId="1" applyNumberFormat="1" applyFont="1" applyAlignment="1">
      <alignment horizontal="right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center" wrapText="1"/>
    </xf>
    <xf numFmtId="165" fontId="10" fillId="0" borderId="5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0" fontId="16" fillId="0" borderId="0" xfId="0" applyFont="1"/>
    <xf numFmtId="0" fontId="0" fillId="2" borderId="0" xfId="0" applyFill="1"/>
    <xf numFmtId="0" fontId="18" fillId="0" borderId="0" xfId="0" applyFont="1"/>
    <xf numFmtId="4" fontId="5" fillId="0" borderId="2" xfId="1" applyNumberFormat="1" applyFont="1" applyBorder="1" applyAlignment="1">
      <alignment horizontal="center" vertical="top" wrapText="1"/>
    </xf>
    <xf numFmtId="4" fontId="5" fillId="0" borderId="0" xfId="1" applyNumberFormat="1" applyFont="1" applyAlignment="1">
      <alignment horizontal="center" vertical="top" wrapText="1"/>
    </xf>
    <xf numFmtId="1" fontId="10" fillId="0" borderId="5" xfId="0" applyNumberFormat="1" applyFont="1" applyBorder="1" applyAlignment="1">
      <alignment horizontal="left" wrapText="1"/>
    </xf>
    <xf numFmtId="0" fontId="10" fillId="0" borderId="5" xfId="0" applyFont="1" applyBorder="1" applyAlignment="1">
      <alignment wrapText="1"/>
    </xf>
    <xf numFmtId="0" fontId="12" fillId="0" borderId="8" xfId="0" applyFont="1" applyBorder="1" applyAlignment="1">
      <alignment horizontal="center" wrapText="1"/>
    </xf>
    <xf numFmtId="0" fontId="12" fillId="0" borderId="10" xfId="1" applyFont="1" applyBorder="1" applyAlignment="1">
      <alignment horizontal="center"/>
    </xf>
    <xf numFmtId="0" fontId="19" fillId="0" borderId="0" xfId="0" applyFont="1"/>
    <xf numFmtId="0" fontId="12" fillId="0" borderId="13" xfId="1" applyFont="1" applyBorder="1" applyAlignment="1">
      <alignment horizontal="center"/>
    </xf>
    <xf numFmtId="2" fontId="20" fillId="0" borderId="0" xfId="1" applyNumberFormat="1" applyFont="1" applyAlignment="1">
      <alignment horizontal="center"/>
    </xf>
    <xf numFmtId="2" fontId="7" fillId="0" borderId="0" xfId="1" applyNumberFormat="1" applyFont="1"/>
    <xf numFmtId="0" fontId="3" fillId="0" borderId="2" xfId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12" fillId="0" borderId="23" xfId="0" applyFont="1" applyBorder="1" applyAlignment="1">
      <alignment horizontal="center" wrapText="1"/>
    </xf>
    <xf numFmtId="0" fontId="42" fillId="0" borderId="0" xfId="0" applyFont="1" applyAlignment="1">
      <alignment horizontal="left"/>
    </xf>
    <xf numFmtId="0" fontId="14" fillId="0" borderId="8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43" fillId="0" borderId="0" xfId="0" applyFont="1" applyAlignment="1">
      <alignment horizontal="left"/>
    </xf>
    <xf numFmtId="2" fontId="44" fillId="0" borderId="3" xfId="1" applyNumberFormat="1" applyFont="1" applyBorder="1" applyAlignment="1">
      <alignment horizontal="left"/>
    </xf>
    <xf numFmtId="1" fontId="0" fillId="0" borderId="0" xfId="0" applyNumberFormat="1"/>
    <xf numFmtId="1" fontId="4" fillId="0" borderId="2" xfId="0" applyNumberFormat="1" applyFont="1" applyBorder="1" applyAlignment="1">
      <alignment horizontal="center"/>
    </xf>
    <xf numFmtId="0" fontId="45" fillId="0" borderId="0" xfId="0" applyFont="1"/>
    <xf numFmtId="1" fontId="4" fillId="0" borderId="0" xfId="0" applyNumberFormat="1" applyFont="1" applyAlignment="1">
      <alignment horizontal="center"/>
    </xf>
    <xf numFmtId="2" fontId="7" fillId="0" borderId="0" xfId="1" applyNumberFormat="1" applyFont="1" applyAlignment="1">
      <alignment horizontal="left"/>
    </xf>
    <xf numFmtId="4" fontId="46" fillId="0" borderId="0" xfId="1" applyNumberFormat="1" applyFont="1"/>
    <xf numFmtId="2" fontId="8" fillId="0" borderId="3" xfId="1" applyNumberFormat="1" applyFont="1" applyBorder="1" applyAlignment="1">
      <alignment horizontal="left"/>
    </xf>
    <xf numFmtId="2" fontId="47" fillId="0" borderId="24" xfId="1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0" fillId="0" borderId="7" xfId="0" applyFont="1" applyBorder="1" applyAlignment="1">
      <alignment horizontal="center" wrapText="1"/>
    </xf>
    <xf numFmtId="0" fontId="12" fillId="0" borderId="25" xfId="1" applyFont="1" applyBorder="1" applyAlignment="1">
      <alignment horizontal="left"/>
    </xf>
    <xf numFmtId="0" fontId="12" fillId="0" borderId="26" xfId="1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0" fontId="12" fillId="0" borderId="26" xfId="1" applyFont="1" applyBorder="1" applyAlignment="1">
      <alignment horizontal="center"/>
    </xf>
    <xf numFmtId="165" fontId="12" fillId="0" borderId="26" xfId="0" applyNumberFormat="1" applyFont="1" applyBorder="1" applyAlignment="1">
      <alignment horizontal="center"/>
    </xf>
    <xf numFmtId="2" fontId="12" fillId="0" borderId="26" xfId="1" applyNumberFormat="1" applyFont="1" applyBorder="1" applyAlignment="1">
      <alignment horizontal="center"/>
    </xf>
    <xf numFmtId="2" fontId="12" fillId="0" borderId="27" xfId="1" applyNumberFormat="1" applyFont="1" applyBorder="1" applyAlignment="1">
      <alignment horizontal="center"/>
    </xf>
    <xf numFmtId="166" fontId="13" fillId="0" borderId="28" xfId="1" applyNumberFormat="1" applyFont="1" applyBorder="1" applyAlignment="1">
      <alignment horizontal="right"/>
    </xf>
    <xf numFmtId="0" fontId="12" fillId="0" borderId="29" xfId="1" applyFont="1" applyBorder="1" applyAlignment="1">
      <alignment horizontal="left"/>
    </xf>
    <xf numFmtId="0" fontId="12" fillId="0" borderId="30" xfId="1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0" fontId="12" fillId="0" borderId="31" xfId="1" applyFont="1" applyBorder="1" applyAlignment="1">
      <alignment horizontal="center"/>
    </xf>
    <xf numFmtId="165" fontId="12" fillId="0" borderId="31" xfId="0" applyNumberFormat="1" applyFont="1" applyBorder="1" applyAlignment="1">
      <alignment horizontal="center"/>
    </xf>
    <xf numFmtId="2" fontId="12" fillId="0" borderId="32" xfId="1" applyNumberFormat="1" applyFont="1" applyBorder="1" applyAlignment="1">
      <alignment horizontal="center"/>
    </xf>
    <xf numFmtId="166" fontId="13" fillId="0" borderId="33" xfId="1" applyNumberFormat="1" applyFont="1" applyBorder="1" applyAlignment="1">
      <alignment horizontal="right"/>
    </xf>
    <xf numFmtId="0" fontId="12" fillId="0" borderId="31" xfId="1" applyFont="1" applyBorder="1" applyAlignment="1">
      <alignment horizontal="left"/>
    </xf>
    <xf numFmtId="2" fontId="12" fillId="0" borderId="31" xfId="1" applyNumberFormat="1" applyFont="1" applyBorder="1" applyAlignment="1">
      <alignment horizontal="center"/>
    </xf>
    <xf numFmtId="0" fontId="13" fillId="0" borderId="29" xfId="1" applyFont="1" applyBorder="1" applyAlignment="1">
      <alignment horizontal="left"/>
    </xf>
    <xf numFmtId="0" fontId="13" fillId="0" borderId="31" xfId="1" applyFont="1" applyBorder="1" applyAlignment="1">
      <alignment horizontal="left"/>
    </xf>
    <xf numFmtId="0" fontId="13" fillId="0" borderId="31" xfId="0" applyFont="1" applyBorder="1" applyAlignment="1">
      <alignment horizontal="left"/>
    </xf>
    <xf numFmtId="0" fontId="13" fillId="0" borderId="31" xfId="1" applyFont="1" applyBorder="1" applyAlignment="1">
      <alignment horizontal="center"/>
    </xf>
    <xf numFmtId="165" fontId="13" fillId="0" borderId="31" xfId="0" applyNumberFormat="1" applyFont="1" applyBorder="1" applyAlignment="1">
      <alignment horizontal="center"/>
    </xf>
    <xf numFmtId="2" fontId="13" fillId="0" borderId="31" xfId="1" applyNumberFormat="1" applyFont="1" applyBorder="1" applyAlignment="1">
      <alignment horizontal="center"/>
    </xf>
    <xf numFmtId="2" fontId="13" fillId="0" borderId="32" xfId="1" applyNumberFormat="1" applyFont="1" applyBorder="1" applyAlignment="1">
      <alignment horizontal="center"/>
    </xf>
    <xf numFmtId="0" fontId="12" fillId="0" borderId="34" xfId="1" applyFont="1" applyBorder="1" applyAlignment="1">
      <alignment horizontal="left"/>
    </xf>
    <xf numFmtId="0" fontId="12" fillId="0" borderId="35" xfId="1" applyFont="1" applyBorder="1" applyAlignment="1">
      <alignment horizontal="left"/>
    </xf>
    <xf numFmtId="0" fontId="12" fillId="0" borderId="35" xfId="0" applyFont="1" applyBorder="1" applyAlignment="1">
      <alignment horizontal="left"/>
    </xf>
    <xf numFmtId="0" fontId="12" fillId="0" borderId="35" xfId="1" applyFont="1" applyBorder="1" applyAlignment="1">
      <alignment horizontal="center"/>
    </xf>
    <xf numFmtId="165" fontId="12" fillId="0" borderId="35" xfId="0" applyNumberFormat="1" applyFont="1" applyBorder="1" applyAlignment="1">
      <alignment horizontal="center"/>
    </xf>
    <xf numFmtId="2" fontId="12" fillId="0" borderId="35" xfId="1" applyNumberFormat="1" applyFont="1" applyBorder="1" applyAlignment="1">
      <alignment horizontal="center"/>
    </xf>
    <xf numFmtId="2" fontId="12" fillId="0" borderId="36" xfId="1" applyNumberFormat="1" applyFont="1" applyBorder="1" applyAlignment="1">
      <alignment horizontal="center"/>
    </xf>
    <xf numFmtId="166" fontId="13" fillId="0" borderId="37" xfId="1" applyNumberFormat="1" applyFont="1" applyBorder="1" applyAlignment="1">
      <alignment horizontal="right"/>
    </xf>
    <xf numFmtId="0" fontId="14" fillId="0" borderId="38" xfId="1" applyFont="1" applyBorder="1" applyAlignment="1">
      <alignment horizontal="left"/>
    </xf>
    <xf numFmtId="0" fontId="14" fillId="0" borderId="39" xfId="1" applyFont="1" applyBorder="1" applyAlignment="1">
      <alignment horizontal="left"/>
    </xf>
    <xf numFmtId="0" fontId="14" fillId="0" borderId="39" xfId="0" applyFont="1" applyBorder="1" applyAlignment="1">
      <alignment horizontal="left"/>
    </xf>
    <xf numFmtId="0" fontId="14" fillId="0" borderId="39" xfId="1" applyFont="1" applyBorder="1" applyAlignment="1">
      <alignment horizontal="center"/>
    </xf>
    <xf numFmtId="165" fontId="14" fillId="0" borderId="39" xfId="0" applyNumberFormat="1" applyFont="1" applyBorder="1" applyAlignment="1">
      <alignment horizontal="center"/>
    </xf>
    <xf numFmtId="2" fontId="14" fillId="0" borderId="39" xfId="1" applyNumberFormat="1" applyFont="1" applyBorder="1" applyAlignment="1">
      <alignment horizontal="center"/>
    </xf>
    <xf numFmtId="2" fontId="14" fillId="0" borderId="40" xfId="1" applyNumberFormat="1" applyFont="1" applyBorder="1" applyAlignment="1">
      <alignment horizontal="center"/>
    </xf>
    <xf numFmtId="166" fontId="17" fillId="0" borderId="41" xfId="1" applyNumberFormat="1" applyFont="1" applyBorder="1" applyAlignment="1">
      <alignment horizontal="right"/>
    </xf>
    <xf numFmtId="0" fontId="14" fillId="0" borderId="29" xfId="1" applyFont="1" applyBorder="1" applyAlignment="1">
      <alignment horizontal="left"/>
    </xf>
    <xf numFmtId="0" fontId="14" fillId="0" borderId="31" xfId="1" applyFont="1" applyBorder="1" applyAlignment="1">
      <alignment horizontal="left"/>
    </xf>
    <xf numFmtId="0" fontId="14" fillId="0" borderId="31" xfId="0" applyFont="1" applyBorder="1" applyAlignment="1">
      <alignment horizontal="left"/>
    </xf>
    <xf numFmtId="0" fontId="14" fillId="0" borderId="31" xfId="1" applyFont="1" applyBorder="1" applyAlignment="1">
      <alignment horizontal="center"/>
    </xf>
    <xf numFmtId="165" fontId="14" fillId="0" borderId="31" xfId="0" applyNumberFormat="1" applyFont="1" applyBorder="1" applyAlignment="1">
      <alignment horizontal="center"/>
    </xf>
    <xf numFmtId="2" fontId="14" fillId="0" borderId="31" xfId="1" applyNumberFormat="1" applyFont="1" applyBorder="1" applyAlignment="1">
      <alignment horizontal="center"/>
    </xf>
    <xf numFmtId="2" fontId="14" fillId="0" borderId="32" xfId="1" applyNumberFormat="1" applyFont="1" applyBorder="1" applyAlignment="1">
      <alignment horizontal="center"/>
    </xf>
    <xf numFmtId="166" fontId="17" fillId="0" borderId="33" xfId="1" applyNumberFormat="1" applyFont="1" applyBorder="1" applyAlignment="1">
      <alignment horizontal="right"/>
    </xf>
    <xf numFmtId="0" fontId="14" fillId="0" borderId="42" xfId="1" applyFont="1" applyBorder="1" applyAlignment="1">
      <alignment horizontal="left"/>
    </xf>
    <xf numFmtId="0" fontId="14" fillId="0" borderId="43" xfId="1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0" fontId="14" fillId="0" borderId="43" xfId="1" applyFont="1" applyBorder="1" applyAlignment="1">
      <alignment horizontal="center"/>
    </xf>
    <xf numFmtId="165" fontId="14" fillId="0" borderId="43" xfId="0" applyNumberFormat="1" applyFont="1" applyBorder="1" applyAlignment="1">
      <alignment horizontal="center"/>
    </xf>
    <xf numFmtId="2" fontId="14" fillId="0" borderId="43" xfId="1" applyNumberFormat="1" applyFont="1" applyBorder="1" applyAlignment="1">
      <alignment horizontal="center"/>
    </xf>
    <xf numFmtId="2" fontId="14" fillId="0" borderId="44" xfId="1" applyNumberFormat="1" applyFont="1" applyBorder="1" applyAlignment="1">
      <alignment horizontal="center"/>
    </xf>
    <xf numFmtId="166" fontId="17" fillId="0" borderId="45" xfId="1" applyNumberFormat="1" applyFont="1" applyBorder="1" applyAlignment="1">
      <alignment horizontal="right"/>
    </xf>
    <xf numFmtId="0" fontId="11" fillId="0" borderId="31" xfId="0" applyFont="1" applyBorder="1" applyAlignment="1">
      <alignment horizontal="left"/>
    </xf>
    <xf numFmtId="0" fontId="11" fillId="0" borderId="31" xfId="1" applyFont="1" applyBorder="1" applyAlignment="1">
      <alignment horizontal="center"/>
    </xf>
    <xf numFmtId="165" fontId="11" fillId="0" borderId="31" xfId="0" applyNumberFormat="1" applyFont="1" applyBorder="1" applyAlignment="1">
      <alignment horizontal="center"/>
    </xf>
    <xf numFmtId="0" fontId="11" fillId="0" borderId="35" xfId="0" applyFont="1" applyBorder="1" applyAlignment="1">
      <alignment horizontal="left"/>
    </xf>
    <xf numFmtId="0" fontId="11" fillId="0" borderId="35" xfId="1" applyFont="1" applyBorder="1" applyAlignment="1">
      <alignment horizontal="center"/>
    </xf>
    <xf numFmtId="165" fontId="11" fillId="0" borderId="35" xfId="0" applyNumberFormat="1" applyFont="1" applyBorder="1" applyAlignment="1">
      <alignment horizontal="center"/>
    </xf>
    <xf numFmtId="0" fontId="14" fillId="0" borderId="25" xfId="1" applyFont="1" applyBorder="1" applyAlignment="1">
      <alignment horizontal="left"/>
    </xf>
    <xf numFmtId="0" fontId="14" fillId="0" borderId="26" xfId="1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26" xfId="1" applyFont="1" applyBorder="1" applyAlignment="1">
      <alignment horizontal="center"/>
    </xf>
    <xf numFmtId="165" fontId="14" fillId="0" borderId="26" xfId="0" applyNumberFormat="1" applyFont="1" applyBorder="1" applyAlignment="1">
      <alignment horizontal="center"/>
    </xf>
    <xf numFmtId="2" fontId="14" fillId="0" borderId="26" xfId="1" applyNumberFormat="1" applyFont="1" applyBorder="1" applyAlignment="1">
      <alignment horizontal="center"/>
    </xf>
    <xf numFmtId="2" fontId="14" fillId="0" borderId="27" xfId="1" applyNumberFormat="1" applyFont="1" applyBorder="1" applyAlignment="1">
      <alignment horizontal="center"/>
    </xf>
    <xf numFmtId="166" fontId="17" fillId="0" borderId="28" xfId="1" applyNumberFormat="1" applyFont="1" applyBorder="1" applyAlignment="1">
      <alignment horizontal="right"/>
    </xf>
    <xf numFmtId="0" fontId="14" fillId="0" borderId="34" xfId="1" applyFont="1" applyBorder="1" applyAlignment="1">
      <alignment horizontal="left"/>
    </xf>
    <xf numFmtId="0" fontId="14" fillId="0" borderId="35" xfId="1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35" xfId="1" applyFont="1" applyBorder="1" applyAlignment="1">
      <alignment horizontal="center"/>
    </xf>
    <xf numFmtId="165" fontId="14" fillId="0" borderId="35" xfId="0" applyNumberFormat="1" applyFont="1" applyBorder="1" applyAlignment="1">
      <alignment horizontal="center"/>
    </xf>
    <xf numFmtId="2" fontId="14" fillId="0" borderId="35" xfId="1" applyNumberFormat="1" applyFont="1" applyBorder="1" applyAlignment="1">
      <alignment horizontal="center"/>
    </xf>
    <xf numFmtId="2" fontId="14" fillId="0" borderId="36" xfId="1" applyNumberFormat="1" applyFont="1" applyBorder="1" applyAlignment="1">
      <alignment horizontal="center"/>
    </xf>
    <xf numFmtId="166" fontId="17" fillId="0" borderId="37" xfId="1" applyNumberFormat="1" applyFont="1" applyBorder="1" applyAlignment="1">
      <alignment horizontal="right"/>
    </xf>
    <xf numFmtId="0" fontId="11" fillId="0" borderId="26" xfId="0" applyFont="1" applyBorder="1" applyAlignment="1">
      <alignment horizontal="left"/>
    </xf>
    <xf numFmtId="0" fontId="11" fillId="0" borderId="26" xfId="1" applyFont="1" applyBorder="1" applyAlignment="1">
      <alignment horizontal="center"/>
    </xf>
    <xf numFmtId="165" fontId="11" fillId="0" borderId="26" xfId="0" applyNumberFormat="1" applyFont="1" applyBorder="1" applyAlignment="1">
      <alignment horizontal="center"/>
    </xf>
    <xf numFmtId="166" fontId="10" fillId="0" borderId="28" xfId="1" applyNumberFormat="1" applyFont="1" applyBorder="1" applyAlignment="1">
      <alignment horizontal="right"/>
    </xf>
    <xf numFmtId="166" fontId="10" fillId="0" borderId="33" xfId="1" applyNumberFormat="1" applyFont="1" applyBorder="1" applyAlignment="1">
      <alignment horizontal="right"/>
    </xf>
    <xf numFmtId="166" fontId="10" fillId="0" borderId="37" xfId="1" applyNumberFormat="1" applyFont="1" applyBorder="1" applyAlignment="1">
      <alignment horizontal="right"/>
    </xf>
    <xf numFmtId="0" fontId="12" fillId="0" borderId="38" xfId="1" applyFont="1" applyBorder="1" applyAlignment="1">
      <alignment horizontal="left"/>
    </xf>
    <xf numFmtId="0" fontId="12" fillId="0" borderId="39" xfId="1" applyFont="1" applyBorder="1" applyAlignment="1">
      <alignment horizontal="left"/>
    </xf>
    <xf numFmtId="0" fontId="11" fillId="0" borderId="39" xfId="0" applyFont="1" applyBorder="1" applyAlignment="1">
      <alignment horizontal="left"/>
    </xf>
    <xf numFmtId="0" fontId="11" fillId="0" borderId="39" xfId="1" applyFont="1" applyBorder="1" applyAlignment="1">
      <alignment horizontal="center"/>
    </xf>
    <xf numFmtId="0" fontId="12" fillId="0" borderId="39" xfId="1" applyFont="1" applyBorder="1" applyAlignment="1">
      <alignment horizontal="center"/>
    </xf>
    <xf numFmtId="165" fontId="11" fillId="0" borderId="39" xfId="0" applyNumberFormat="1" applyFont="1" applyBorder="1" applyAlignment="1">
      <alignment horizontal="center"/>
    </xf>
    <xf numFmtId="2" fontId="12" fillId="0" borderId="40" xfId="1" applyNumberFormat="1" applyFont="1" applyBorder="1" applyAlignment="1">
      <alignment horizontal="center"/>
    </xf>
    <xf numFmtId="166" fontId="13" fillId="0" borderId="41" xfId="1" applyNumberFormat="1" applyFont="1" applyBorder="1" applyAlignment="1">
      <alignment horizontal="right"/>
    </xf>
    <xf numFmtId="0" fontId="12" fillId="0" borderId="42" xfId="1" applyFont="1" applyBorder="1" applyAlignment="1">
      <alignment horizontal="left"/>
    </xf>
    <xf numFmtId="0" fontId="12" fillId="0" borderId="43" xfId="1" applyFont="1" applyBorder="1" applyAlignment="1">
      <alignment horizontal="left"/>
    </xf>
    <xf numFmtId="0" fontId="11" fillId="0" borderId="43" xfId="0" applyFont="1" applyBorder="1" applyAlignment="1">
      <alignment horizontal="left"/>
    </xf>
    <xf numFmtId="0" fontId="11" fillId="0" borderId="43" xfId="1" applyFont="1" applyBorder="1" applyAlignment="1">
      <alignment horizontal="center"/>
    </xf>
    <xf numFmtId="0" fontId="12" fillId="0" borderId="43" xfId="1" applyFont="1" applyBorder="1" applyAlignment="1">
      <alignment horizontal="center"/>
    </xf>
    <xf numFmtId="165" fontId="11" fillId="0" borderId="43" xfId="0" applyNumberFormat="1" applyFont="1" applyBorder="1" applyAlignment="1">
      <alignment horizontal="center"/>
    </xf>
    <xf numFmtId="2" fontId="12" fillId="0" borderId="43" xfId="1" applyNumberFormat="1" applyFont="1" applyBorder="1" applyAlignment="1">
      <alignment horizontal="center"/>
    </xf>
    <xf numFmtId="2" fontId="12" fillId="0" borderId="44" xfId="1" applyNumberFormat="1" applyFont="1" applyBorder="1" applyAlignment="1">
      <alignment horizontal="center"/>
    </xf>
    <xf numFmtId="166" fontId="13" fillId="0" borderId="45" xfId="1" applyNumberFormat="1" applyFont="1" applyBorder="1" applyAlignment="1">
      <alignment horizontal="right"/>
    </xf>
    <xf numFmtId="167" fontId="17" fillId="0" borderId="28" xfId="1" applyNumberFormat="1" applyFont="1" applyBorder="1" applyAlignment="1">
      <alignment horizontal="center"/>
    </xf>
    <xf numFmtId="167" fontId="17" fillId="0" borderId="33" xfId="1" applyNumberFormat="1" applyFont="1" applyBorder="1" applyAlignment="1">
      <alignment horizontal="center"/>
    </xf>
    <xf numFmtId="167" fontId="17" fillId="0" borderId="37" xfId="1" applyNumberFormat="1" applyFont="1" applyBorder="1" applyAlignment="1">
      <alignment horizontal="center"/>
    </xf>
    <xf numFmtId="49" fontId="12" fillId="0" borderId="29" xfId="1" applyNumberFormat="1" applyFont="1" applyBorder="1" applyAlignment="1">
      <alignment horizontal="left"/>
    </xf>
    <xf numFmtId="1" fontId="12" fillId="0" borderId="31" xfId="1" applyNumberFormat="1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165" fontId="12" fillId="0" borderId="31" xfId="1" applyNumberFormat="1" applyFont="1" applyBorder="1" applyAlignment="1">
      <alignment horizontal="center"/>
    </xf>
    <xf numFmtId="1" fontId="14" fillId="0" borderId="26" xfId="1" applyNumberFormat="1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165" fontId="14" fillId="0" borderId="26" xfId="1" applyNumberFormat="1" applyFont="1" applyBorder="1" applyAlignment="1">
      <alignment horizontal="center"/>
    </xf>
    <xf numFmtId="1" fontId="14" fillId="0" borderId="31" xfId="1" applyNumberFormat="1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65" fontId="14" fillId="0" borderId="31" xfId="1" applyNumberFormat="1" applyFont="1" applyBorder="1" applyAlignment="1">
      <alignment horizontal="center"/>
    </xf>
    <xf numFmtId="49" fontId="14" fillId="0" borderId="34" xfId="1" applyNumberFormat="1" applyFont="1" applyBorder="1" applyAlignment="1">
      <alignment horizontal="left"/>
    </xf>
    <xf numFmtId="1" fontId="14" fillId="0" borderId="35" xfId="1" applyNumberFormat="1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165" fontId="14" fillId="0" borderId="35" xfId="1" applyNumberFormat="1" applyFont="1" applyBorder="1" applyAlignment="1">
      <alignment horizontal="center"/>
    </xf>
    <xf numFmtId="1" fontId="12" fillId="0" borderId="25" xfId="1" applyNumberFormat="1" applyFont="1" applyBorder="1" applyAlignment="1">
      <alignment horizontal="left"/>
    </xf>
    <xf numFmtId="0" fontId="12" fillId="0" borderId="26" xfId="2" applyFont="1" applyBorder="1" applyAlignment="1">
      <alignment horizontal="center"/>
    </xf>
    <xf numFmtId="1" fontId="12" fillId="0" borderId="26" xfId="1" applyNumberFormat="1" applyFont="1" applyBorder="1" applyAlignment="1">
      <alignment horizontal="center"/>
    </xf>
    <xf numFmtId="1" fontId="12" fillId="0" borderId="29" xfId="1" applyNumberFormat="1" applyFont="1" applyBorder="1" applyAlignment="1">
      <alignment horizontal="left"/>
    </xf>
    <xf numFmtId="0" fontId="12" fillId="0" borderId="31" xfId="2" applyFont="1" applyBorder="1" applyAlignment="1">
      <alignment horizontal="center"/>
    </xf>
    <xf numFmtId="1" fontId="12" fillId="0" borderId="46" xfId="1" applyNumberFormat="1" applyFont="1" applyBorder="1" applyAlignment="1">
      <alignment horizontal="left"/>
    </xf>
    <xf numFmtId="0" fontId="12" fillId="0" borderId="47" xfId="1" applyFont="1" applyBorder="1" applyAlignment="1">
      <alignment horizontal="left"/>
    </xf>
    <xf numFmtId="0" fontId="12" fillId="0" borderId="47" xfId="1" applyFont="1" applyBorder="1" applyAlignment="1">
      <alignment horizontal="center"/>
    </xf>
    <xf numFmtId="0" fontId="12" fillId="0" borderId="47" xfId="2" applyFont="1" applyBorder="1" applyAlignment="1">
      <alignment horizontal="center"/>
    </xf>
    <xf numFmtId="1" fontId="12" fillId="0" borderId="47" xfId="1" applyNumberFormat="1" applyFont="1" applyBorder="1" applyAlignment="1">
      <alignment horizontal="center"/>
    </xf>
    <xf numFmtId="2" fontId="12" fillId="0" borderId="47" xfId="1" applyNumberFormat="1" applyFont="1" applyBorder="1" applyAlignment="1">
      <alignment horizontal="center"/>
    </xf>
    <xf numFmtId="1" fontId="12" fillId="0" borderId="38" xfId="1" applyNumberFormat="1" applyFont="1" applyBorder="1" applyAlignment="1">
      <alignment horizontal="left"/>
    </xf>
    <xf numFmtId="0" fontId="12" fillId="0" borderId="39" xfId="2" applyFont="1" applyBorder="1" applyAlignment="1">
      <alignment horizontal="center"/>
    </xf>
    <xf numFmtId="1" fontId="12" fillId="0" borderId="39" xfId="1" applyNumberFormat="1" applyFont="1" applyBorder="1" applyAlignment="1">
      <alignment horizontal="center"/>
    </xf>
    <xf numFmtId="2" fontId="12" fillId="0" borderId="39" xfId="1" applyNumberFormat="1" applyFont="1" applyBorder="1" applyAlignment="1">
      <alignment horizontal="center"/>
    </xf>
    <xf numFmtId="1" fontId="12" fillId="0" borderId="34" xfId="1" applyNumberFormat="1" applyFont="1" applyBorder="1" applyAlignment="1">
      <alignment horizontal="left"/>
    </xf>
    <xf numFmtId="0" fontId="12" fillId="0" borderId="35" xfId="2" applyFont="1" applyBorder="1" applyAlignment="1">
      <alignment horizontal="center"/>
    </xf>
    <xf numFmtId="1" fontId="12" fillId="0" borderId="35" xfId="1" applyNumberFormat="1" applyFont="1" applyBorder="1" applyAlignment="1">
      <alignment horizontal="center"/>
    </xf>
    <xf numFmtId="1" fontId="12" fillId="0" borderId="26" xfId="1" applyNumberFormat="1" applyFont="1" applyBorder="1" applyAlignment="1">
      <alignment horizontal="left"/>
    </xf>
    <xf numFmtId="1" fontId="12" fillId="0" borderId="42" xfId="1" applyNumberFormat="1" applyFont="1" applyBorder="1" applyAlignment="1">
      <alignment horizontal="left"/>
    </xf>
    <xf numFmtId="1" fontId="12" fillId="0" borderId="43" xfId="1" applyNumberFormat="1" applyFont="1" applyBorder="1" applyAlignment="1">
      <alignment horizontal="left"/>
    </xf>
    <xf numFmtId="0" fontId="12" fillId="0" borderId="43" xfId="2" applyFont="1" applyBorder="1" applyAlignment="1">
      <alignment horizontal="center"/>
    </xf>
    <xf numFmtId="1" fontId="12" fillId="0" borderId="43" xfId="1" applyNumberFormat="1" applyFont="1" applyBorder="1" applyAlignment="1">
      <alignment horizontal="center"/>
    </xf>
    <xf numFmtId="1" fontId="12" fillId="0" borderId="4" xfId="1" applyNumberFormat="1" applyFont="1" applyBorder="1" applyAlignment="1">
      <alignment horizontal="left"/>
    </xf>
    <xf numFmtId="0" fontId="12" fillId="0" borderId="5" xfId="1" applyFont="1" applyBorder="1" applyAlignment="1">
      <alignment horizontal="left"/>
    </xf>
    <xf numFmtId="0" fontId="12" fillId="0" borderId="5" xfId="1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1" fontId="12" fillId="0" borderId="5" xfId="1" applyNumberFormat="1" applyFont="1" applyBorder="1" applyAlignment="1">
      <alignment horizontal="center"/>
    </xf>
    <xf numFmtId="2" fontId="12" fillId="0" borderId="5" xfId="1" applyNumberFormat="1" applyFont="1" applyBorder="1" applyAlignment="1">
      <alignment horizontal="center"/>
    </xf>
    <xf numFmtId="2" fontId="12" fillId="0" borderId="6" xfId="1" applyNumberFormat="1" applyFont="1" applyBorder="1" applyAlignment="1">
      <alignment horizontal="center"/>
    </xf>
    <xf numFmtId="166" fontId="13" fillId="0" borderId="7" xfId="1" applyNumberFormat="1" applyFont="1" applyBorder="1" applyAlignment="1">
      <alignment horizontal="right"/>
    </xf>
    <xf numFmtId="0" fontId="13" fillId="0" borderId="31" xfId="2" applyFont="1" applyBorder="1" applyAlignment="1">
      <alignment horizontal="center"/>
    </xf>
    <xf numFmtId="1" fontId="12" fillId="0" borderId="31" xfId="1" applyNumberFormat="1" applyFont="1" applyBorder="1" applyAlignment="1">
      <alignment horizontal="left"/>
    </xf>
    <xf numFmtId="1" fontId="15" fillId="0" borderId="34" xfId="1" applyNumberFormat="1" applyFont="1" applyBorder="1" applyAlignment="1">
      <alignment horizontal="left"/>
    </xf>
    <xf numFmtId="1" fontId="15" fillId="0" borderId="35" xfId="1" applyNumberFormat="1" applyFont="1" applyBorder="1" applyAlignment="1">
      <alignment horizontal="left"/>
    </xf>
    <xf numFmtId="0" fontId="15" fillId="0" borderId="35" xfId="1" applyFont="1" applyBorder="1" applyAlignment="1">
      <alignment horizontal="left"/>
    </xf>
    <xf numFmtId="0" fontId="15" fillId="0" borderId="35" xfId="1" applyFont="1" applyBorder="1" applyAlignment="1">
      <alignment horizontal="center"/>
    </xf>
    <xf numFmtId="0" fontId="15" fillId="0" borderId="35" xfId="2" applyFont="1" applyBorder="1" applyAlignment="1">
      <alignment horizontal="center"/>
    </xf>
    <xf numFmtId="1" fontId="15" fillId="0" borderId="35" xfId="1" applyNumberFormat="1" applyFont="1" applyBorder="1" applyAlignment="1">
      <alignment horizontal="center"/>
    </xf>
    <xf numFmtId="2" fontId="15" fillId="0" borderId="35" xfId="1" applyNumberFormat="1" applyFont="1" applyBorder="1" applyAlignment="1">
      <alignment horizontal="center"/>
    </xf>
    <xf numFmtId="2" fontId="15" fillId="0" borderId="36" xfId="1" applyNumberFormat="1" applyFont="1" applyBorder="1" applyAlignment="1">
      <alignment horizontal="center"/>
    </xf>
    <xf numFmtId="166" fontId="41" fillId="0" borderId="37" xfId="1" applyNumberFormat="1" applyFont="1" applyBorder="1" applyAlignment="1">
      <alignment horizontal="right"/>
    </xf>
    <xf numFmtId="1" fontId="12" fillId="0" borderId="48" xfId="1" applyNumberFormat="1" applyFont="1" applyBorder="1" applyAlignment="1">
      <alignment horizontal="left"/>
    </xf>
    <xf numFmtId="0" fontId="12" fillId="0" borderId="49" xfId="1" applyFont="1" applyBorder="1" applyAlignment="1">
      <alignment horizontal="left"/>
    </xf>
    <xf numFmtId="0" fontId="12" fillId="0" borderId="49" xfId="1" applyFont="1" applyBorder="1" applyAlignment="1">
      <alignment horizontal="center"/>
    </xf>
    <xf numFmtId="0" fontId="12" fillId="0" borderId="49" xfId="2" applyFont="1" applyBorder="1" applyAlignment="1">
      <alignment horizontal="center"/>
    </xf>
    <xf numFmtId="1" fontId="12" fillId="0" borderId="49" xfId="1" applyNumberFormat="1" applyFont="1" applyBorder="1" applyAlignment="1">
      <alignment horizontal="center"/>
    </xf>
    <xf numFmtId="2" fontId="12" fillId="0" borderId="49" xfId="1" applyNumberFormat="1" applyFont="1" applyBorder="1" applyAlignment="1">
      <alignment horizontal="center"/>
    </xf>
    <xf numFmtId="2" fontId="12" fillId="0" borderId="50" xfId="1" applyNumberFormat="1" applyFont="1" applyBorder="1" applyAlignment="1">
      <alignment horizontal="center"/>
    </xf>
    <xf numFmtId="166" fontId="13" fillId="0" borderId="51" xfId="1" applyNumberFormat="1" applyFont="1" applyBorder="1" applyAlignment="1">
      <alignment horizontal="right"/>
    </xf>
    <xf numFmtId="2" fontId="12" fillId="0" borderId="52" xfId="1" applyNumberFormat="1" applyFont="1" applyBorder="1" applyAlignment="1">
      <alignment horizontal="center"/>
    </xf>
    <xf numFmtId="166" fontId="13" fillId="0" borderId="53" xfId="1" applyNumberFormat="1" applyFont="1" applyBorder="1" applyAlignment="1">
      <alignment horizontal="right"/>
    </xf>
    <xf numFmtId="0" fontId="14" fillId="0" borderId="31" xfId="2" applyFont="1" applyBorder="1" applyAlignment="1">
      <alignment horizontal="center"/>
    </xf>
    <xf numFmtId="1" fontId="12" fillId="0" borderId="35" xfId="1" applyNumberFormat="1" applyFont="1" applyBorder="1" applyAlignment="1">
      <alignment horizontal="left"/>
    </xf>
    <xf numFmtId="1" fontId="12" fillId="0" borderId="39" xfId="1" applyNumberFormat="1" applyFont="1" applyBorder="1" applyAlignment="1">
      <alignment horizontal="left"/>
    </xf>
    <xf numFmtId="0" fontId="11" fillId="0" borderId="31" xfId="0" applyFont="1" applyBorder="1"/>
    <xf numFmtId="1" fontId="15" fillId="0" borderId="29" xfId="1" applyNumberFormat="1" applyFont="1" applyBorder="1" applyAlignment="1">
      <alignment horizontal="left"/>
    </xf>
    <xf numFmtId="1" fontId="15" fillId="0" borderId="31" xfId="1" applyNumberFormat="1" applyFont="1" applyBorder="1" applyAlignment="1">
      <alignment horizontal="left"/>
    </xf>
    <xf numFmtId="0" fontId="15" fillId="0" borderId="31" xfId="1" applyFont="1" applyBorder="1" applyAlignment="1">
      <alignment horizontal="left"/>
    </xf>
    <xf numFmtId="0" fontId="15" fillId="0" borderId="31" xfId="2" applyFont="1" applyBorder="1" applyAlignment="1">
      <alignment horizontal="center"/>
    </xf>
    <xf numFmtId="2" fontId="15" fillId="0" borderId="31" xfId="1" applyNumberFormat="1" applyFont="1" applyBorder="1" applyAlignment="1">
      <alignment horizontal="center"/>
    </xf>
    <xf numFmtId="1" fontId="12" fillId="0" borderId="54" xfId="1" applyNumberFormat="1" applyFont="1" applyBorder="1" applyAlignment="1">
      <alignment horizontal="left"/>
    </xf>
    <xf numFmtId="0" fontId="12" fillId="0" borderId="55" xfId="1" applyFont="1" applyBorder="1" applyAlignment="1">
      <alignment horizontal="left"/>
    </xf>
    <xf numFmtId="0" fontId="12" fillId="0" borderId="55" xfId="1" applyFont="1" applyBorder="1" applyAlignment="1">
      <alignment horizontal="center"/>
    </xf>
    <xf numFmtId="0" fontId="12" fillId="0" borderId="55" xfId="2" applyFont="1" applyBorder="1" applyAlignment="1">
      <alignment horizontal="center"/>
    </xf>
    <xf numFmtId="1" fontId="12" fillId="0" borderId="55" xfId="1" applyNumberFormat="1" applyFont="1" applyBorder="1" applyAlignment="1">
      <alignment horizontal="center"/>
    </xf>
    <xf numFmtId="2" fontId="12" fillId="0" borderId="55" xfId="1" applyNumberFormat="1" applyFont="1" applyBorder="1" applyAlignment="1">
      <alignment horizontal="center"/>
    </xf>
    <xf numFmtId="2" fontId="12" fillId="0" borderId="56" xfId="1" applyNumberFormat="1" applyFont="1" applyBorder="1" applyAlignment="1">
      <alignment horizontal="center"/>
    </xf>
    <xf numFmtId="166" fontId="13" fillId="0" borderId="57" xfId="1" applyNumberFormat="1" applyFont="1" applyBorder="1" applyAlignment="1">
      <alignment horizontal="right"/>
    </xf>
    <xf numFmtId="1" fontId="12" fillId="0" borderId="26" xfId="2" applyNumberFormat="1" applyFont="1" applyBorder="1" applyAlignment="1">
      <alignment horizontal="center"/>
    </xf>
    <xf numFmtId="2" fontId="12" fillId="0" borderId="26" xfId="2" applyNumberFormat="1" applyFont="1" applyBorder="1" applyAlignment="1">
      <alignment horizontal="center"/>
    </xf>
    <xf numFmtId="2" fontId="12" fillId="0" borderId="27" xfId="2" applyNumberFormat="1" applyFont="1" applyBorder="1" applyAlignment="1">
      <alignment horizontal="center"/>
    </xf>
    <xf numFmtId="166" fontId="13" fillId="0" borderId="28" xfId="2" applyNumberFormat="1" applyFont="1" applyBorder="1" applyAlignment="1">
      <alignment horizontal="right"/>
    </xf>
    <xf numFmtId="1" fontId="12" fillId="0" borderId="29" xfId="2" applyNumberFormat="1" applyFont="1" applyBorder="1" applyAlignment="1">
      <alignment horizontal="left"/>
    </xf>
    <xf numFmtId="1" fontId="12" fillId="0" borderId="31" xfId="2" applyNumberFormat="1" applyFont="1" applyBorder="1" applyAlignment="1">
      <alignment horizontal="center"/>
    </xf>
    <xf numFmtId="2" fontId="12" fillId="0" borderId="31" xfId="2" applyNumberFormat="1" applyFont="1" applyBorder="1" applyAlignment="1">
      <alignment horizontal="center"/>
    </xf>
    <xf numFmtId="2" fontId="12" fillId="0" borderId="32" xfId="2" applyNumberFormat="1" applyFont="1" applyBorder="1" applyAlignment="1">
      <alignment horizontal="center"/>
    </xf>
    <xf numFmtId="166" fontId="13" fillId="0" borderId="33" xfId="2" applyNumberFormat="1" applyFont="1" applyBorder="1" applyAlignment="1">
      <alignment horizontal="right"/>
    </xf>
    <xf numFmtId="0" fontId="12" fillId="0" borderId="55" xfId="2" applyFont="1" applyBorder="1" applyAlignment="1">
      <alignment horizontal="left"/>
    </xf>
    <xf numFmtId="1" fontId="12" fillId="0" borderId="55" xfId="2" applyNumberFormat="1" applyFont="1" applyBorder="1" applyAlignment="1">
      <alignment horizontal="center"/>
    </xf>
    <xf numFmtId="2" fontId="12" fillId="0" borderId="55" xfId="2" applyNumberFormat="1" applyFont="1" applyBorder="1" applyAlignment="1">
      <alignment horizontal="center"/>
    </xf>
    <xf numFmtId="2" fontId="12" fillId="0" borderId="56" xfId="2" applyNumberFormat="1" applyFont="1" applyBorder="1" applyAlignment="1">
      <alignment horizontal="center"/>
    </xf>
    <xf numFmtId="166" fontId="13" fillId="0" borderId="57" xfId="2" applyNumberFormat="1" applyFont="1" applyBorder="1" applyAlignment="1">
      <alignment horizontal="right"/>
    </xf>
    <xf numFmtId="0" fontId="11" fillId="0" borderId="55" xfId="0" applyFont="1" applyBorder="1" applyAlignment="1">
      <alignment horizontal="left"/>
    </xf>
    <xf numFmtId="1" fontId="12" fillId="0" borderId="5" xfId="1" applyNumberFormat="1" applyFont="1" applyBorder="1" applyAlignment="1">
      <alignment horizontal="left"/>
    </xf>
    <xf numFmtId="1" fontId="12" fillId="0" borderId="55" xfId="1" applyNumberFormat="1" applyFont="1" applyBorder="1" applyAlignment="1">
      <alignment horizontal="left"/>
    </xf>
    <xf numFmtId="49" fontId="15" fillId="0" borderId="35" xfId="2" applyNumberFormat="1" applyFont="1" applyBorder="1" applyAlignment="1">
      <alignment horizontal="center"/>
    </xf>
    <xf numFmtId="0" fontId="15" fillId="0" borderId="31" xfId="1" applyFont="1" applyBorder="1" applyAlignment="1">
      <alignment horizontal="center"/>
    </xf>
    <xf numFmtId="1" fontId="15" fillId="0" borderId="31" xfId="1" applyNumberFormat="1" applyFont="1" applyBorder="1" applyAlignment="1">
      <alignment horizontal="center"/>
    </xf>
    <xf numFmtId="2" fontId="15" fillId="0" borderId="43" xfId="1" applyNumberFormat="1" applyFont="1" applyBorder="1" applyAlignment="1">
      <alignment horizontal="center"/>
    </xf>
    <xf numFmtId="0" fontId="48" fillId="0" borderId="26" xfId="0" applyFont="1" applyBorder="1" applyAlignment="1">
      <alignment horizontal="left"/>
    </xf>
    <xf numFmtId="0" fontId="48" fillId="0" borderId="35" xfId="0" applyFont="1" applyBorder="1" applyAlignment="1">
      <alignment horizontal="left"/>
    </xf>
    <xf numFmtId="0" fontId="12" fillId="0" borderId="43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1" fillId="0" borderId="58" xfId="0" applyFont="1" applyBorder="1" applyAlignment="1">
      <alignment horizontal="left"/>
    </xf>
    <xf numFmtId="0" fontId="11" fillId="0" borderId="59" xfId="0" applyFont="1" applyBorder="1" applyAlignment="1">
      <alignment horizontal="left"/>
    </xf>
    <xf numFmtId="0" fontId="11" fillId="0" borderId="59" xfId="0" applyFont="1" applyBorder="1" applyAlignment="1">
      <alignment horizontal="center"/>
    </xf>
    <xf numFmtId="0" fontId="11" fillId="0" borderId="59" xfId="0" applyFont="1" applyBorder="1"/>
    <xf numFmtId="2" fontId="11" fillId="0" borderId="59" xfId="0" applyNumberFormat="1" applyFont="1" applyBorder="1" applyAlignment="1">
      <alignment horizontal="center"/>
    </xf>
    <xf numFmtId="2" fontId="11" fillId="0" borderId="60" xfId="0" applyNumberFormat="1" applyFont="1" applyBorder="1" applyAlignment="1">
      <alignment horizontal="center"/>
    </xf>
    <xf numFmtId="166" fontId="10" fillId="0" borderId="61" xfId="0" applyNumberFormat="1" applyFont="1" applyBorder="1"/>
    <xf numFmtId="0" fontId="11" fillId="0" borderId="29" xfId="0" applyFont="1" applyBorder="1" applyAlignment="1">
      <alignment horizontal="left"/>
    </xf>
    <xf numFmtId="2" fontId="11" fillId="0" borderId="31" xfId="0" applyNumberFormat="1" applyFont="1" applyBorder="1" applyAlignment="1">
      <alignment horizontal="center"/>
    </xf>
    <xf numFmtId="2" fontId="11" fillId="0" borderId="32" xfId="0" applyNumberFormat="1" applyFont="1" applyBorder="1" applyAlignment="1">
      <alignment horizontal="center"/>
    </xf>
    <xf numFmtId="166" fontId="10" fillId="0" borderId="33" xfId="0" applyNumberFormat="1" applyFont="1" applyBorder="1"/>
    <xf numFmtId="0" fontId="11" fillId="0" borderId="34" xfId="0" applyFont="1" applyBorder="1" applyAlignment="1">
      <alignment horizontal="left"/>
    </xf>
    <xf numFmtId="0" fontId="11" fillId="0" borderId="35" xfId="0" applyFont="1" applyBorder="1" applyAlignment="1">
      <alignment horizontal="center"/>
    </xf>
    <xf numFmtId="0" fontId="11" fillId="0" borderId="35" xfId="0" applyFont="1" applyBorder="1"/>
    <xf numFmtId="2" fontId="11" fillId="0" borderId="35" xfId="0" applyNumberFormat="1" applyFont="1" applyBorder="1" applyAlignment="1">
      <alignment horizontal="center"/>
    </xf>
    <xf numFmtId="2" fontId="11" fillId="0" borderId="36" xfId="0" applyNumberFormat="1" applyFont="1" applyBorder="1" applyAlignment="1">
      <alignment horizontal="center"/>
    </xf>
    <xf numFmtId="166" fontId="10" fillId="0" borderId="37" xfId="0" applyNumberFormat="1" applyFont="1" applyBorder="1"/>
    <xf numFmtId="0" fontId="11" fillId="0" borderId="25" xfId="0" applyFont="1" applyBorder="1" applyAlignment="1">
      <alignment horizontal="left"/>
    </xf>
    <xf numFmtId="0" fontId="11" fillId="0" borderId="26" xfId="0" applyFont="1" applyBorder="1" applyAlignment="1">
      <alignment horizontal="center"/>
    </xf>
    <xf numFmtId="0" fontId="11" fillId="0" borderId="26" xfId="0" applyFont="1" applyBorder="1"/>
    <xf numFmtId="2" fontId="11" fillId="0" borderId="26" xfId="0" applyNumberFormat="1" applyFont="1" applyBorder="1" applyAlignment="1">
      <alignment horizontal="center"/>
    </xf>
    <xf numFmtId="2" fontId="11" fillId="0" borderId="27" xfId="0" applyNumberFormat="1" applyFont="1" applyBorder="1" applyAlignment="1">
      <alignment horizontal="center"/>
    </xf>
    <xf numFmtId="166" fontId="10" fillId="0" borderId="28" xfId="0" applyNumberFormat="1" applyFont="1" applyBorder="1"/>
    <xf numFmtId="0" fontId="12" fillId="0" borderId="38" xfId="0" applyFont="1" applyBorder="1" applyAlignment="1">
      <alignment horizontal="left"/>
    </xf>
    <xf numFmtId="0" fontId="12" fillId="0" borderId="39" xfId="0" applyFont="1" applyBorder="1" applyAlignment="1">
      <alignment horizontal="left"/>
    </xf>
    <xf numFmtId="0" fontId="11" fillId="0" borderId="39" xfId="0" applyFont="1" applyBorder="1" applyAlignment="1">
      <alignment horizontal="center"/>
    </xf>
    <xf numFmtId="0" fontId="11" fillId="0" borderId="39" xfId="0" applyFont="1" applyBorder="1"/>
    <xf numFmtId="2" fontId="11" fillId="0" borderId="39" xfId="0" applyNumberFormat="1" applyFont="1" applyBorder="1" applyAlignment="1">
      <alignment horizontal="center"/>
    </xf>
    <xf numFmtId="2" fontId="11" fillId="0" borderId="40" xfId="0" applyNumberFormat="1" applyFont="1" applyBorder="1" applyAlignment="1">
      <alignment horizontal="center"/>
    </xf>
    <xf numFmtId="166" fontId="10" fillId="0" borderId="41" xfId="0" applyNumberFormat="1" applyFont="1" applyBorder="1"/>
    <xf numFmtId="0" fontId="11" fillId="0" borderId="42" xfId="0" applyFont="1" applyBorder="1" applyAlignment="1">
      <alignment horizontal="left"/>
    </xf>
    <xf numFmtId="0" fontId="11" fillId="0" borderId="43" xfId="0" applyFont="1" applyBorder="1" applyAlignment="1">
      <alignment horizontal="center"/>
    </xf>
    <xf numFmtId="0" fontId="11" fillId="0" borderId="43" xfId="0" applyFont="1" applyBorder="1"/>
    <xf numFmtId="2" fontId="11" fillId="0" borderId="43" xfId="0" applyNumberFormat="1" applyFont="1" applyBorder="1" applyAlignment="1">
      <alignment horizontal="center"/>
    </xf>
    <xf numFmtId="2" fontId="11" fillId="0" borderId="44" xfId="0" applyNumberFormat="1" applyFont="1" applyBorder="1" applyAlignment="1">
      <alignment horizontal="center"/>
    </xf>
    <xf numFmtId="166" fontId="10" fillId="0" borderId="45" xfId="0" applyNumberFormat="1" applyFont="1" applyBorder="1"/>
    <xf numFmtId="0" fontId="11" fillId="0" borderId="38" xfId="0" applyFont="1" applyBorder="1" applyAlignment="1">
      <alignment horizontal="left"/>
    </xf>
    <xf numFmtId="2" fontId="15" fillId="0" borderId="32" xfId="0" applyNumberFormat="1" applyFont="1" applyBorder="1" applyAlignment="1">
      <alignment horizontal="center"/>
    </xf>
    <xf numFmtId="2" fontId="15" fillId="0" borderId="44" xfId="0" applyNumberFormat="1" applyFont="1" applyBorder="1" applyAlignment="1">
      <alignment horizontal="center"/>
    </xf>
    <xf numFmtId="0" fontId="14" fillId="0" borderId="62" xfId="0" applyFont="1" applyBorder="1" applyAlignment="1">
      <alignment horizontal="left"/>
    </xf>
    <xf numFmtId="0" fontId="14" fillId="0" borderId="63" xfId="0" applyFont="1" applyBorder="1" applyAlignment="1">
      <alignment horizontal="left"/>
    </xf>
    <xf numFmtId="0" fontId="14" fillId="0" borderId="26" xfId="0" applyFont="1" applyBorder="1"/>
    <xf numFmtId="2" fontId="14" fillId="0" borderId="26" xfId="0" applyNumberFormat="1" applyFont="1" applyBorder="1" applyAlignment="1">
      <alignment horizontal="center"/>
    </xf>
    <xf numFmtId="2" fontId="14" fillId="0" borderId="27" xfId="0" applyNumberFormat="1" applyFont="1" applyBorder="1" applyAlignment="1">
      <alignment horizontal="center"/>
    </xf>
    <xf numFmtId="166" fontId="17" fillId="0" borderId="28" xfId="0" applyNumberFormat="1" applyFont="1" applyBorder="1"/>
    <xf numFmtId="0" fontId="14" fillId="0" borderId="34" xfId="0" applyFont="1" applyBorder="1" applyAlignment="1">
      <alignment horizontal="left"/>
    </xf>
    <xf numFmtId="0" fontId="14" fillId="0" borderId="47" xfId="0" applyFont="1" applyBorder="1" applyAlignment="1">
      <alignment horizontal="left"/>
    </xf>
    <xf numFmtId="0" fontId="14" fillId="0" borderId="35" xfId="0" applyFont="1" applyBorder="1"/>
    <xf numFmtId="2" fontId="14" fillId="0" borderId="35" xfId="0" applyNumberFormat="1" applyFont="1" applyBorder="1" applyAlignment="1">
      <alignment horizontal="center"/>
    </xf>
    <xf numFmtId="2" fontId="14" fillId="0" borderId="36" xfId="0" applyNumberFormat="1" applyFont="1" applyBorder="1" applyAlignment="1">
      <alignment horizontal="center"/>
    </xf>
    <xf numFmtId="166" fontId="17" fillId="0" borderId="37" xfId="0" applyNumberFormat="1" applyFont="1" applyBorder="1"/>
    <xf numFmtId="0" fontId="14" fillId="0" borderId="25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0" fontId="14" fillId="0" borderId="31" xfId="0" applyFont="1" applyBorder="1"/>
    <xf numFmtId="2" fontId="14" fillId="0" borderId="31" xfId="0" applyNumberFormat="1" applyFont="1" applyBorder="1" applyAlignment="1">
      <alignment horizontal="center"/>
    </xf>
    <xf numFmtId="2" fontId="14" fillId="0" borderId="32" xfId="0" applyNumberFormat="1" applyFont="1" applyBorder="1" applyAlignment="1">
      <alignment horizontal="center"/>
    </xf>
    <xf numFmtId="166" fontId="17" fillId="0" borderId="33" xfId="0" applyNumberFormat="1" applyFont="1" applyBorder="1"/>
    <xf numFmtId="0" fontId="12" fillId="0" borderId="64" xfId="0" applyFont="1" applyBorder="1" applyAlignment="1">
      <alignment horizontal="left"/>
    </xf>
    <xf numFmtId="0" fontId="12" fillId="0" borderId="65" xfId="0" applyFont="1" applyBorder="1" applyAlignment="1">
      <alignment horizontal="left"/>
    </xf>
    <xf numFmtId="0" fontId="12" fillId="0" borderId="39" xfId="0" applyFont="1" applyBorder="1" applyAlignment="1">
      <alignment horizontal="center"/>
    </xf>
    <xf numFmtId="0" fontId="12" fillId="0" borderId="39" xfId="0" applyFont="1" applyBorder="1"/>
    <xf numFmtId="2" fontId="12" fillId="0" borderId="39" xfId="0" applyNumberFormat="1" applyFont="1" applyBorder="1" applyAlignment="1">
      <alignment horizontal="center"/>
    </xf>
    <xf numFmtId="2" fontId="12" fillId="0" borderId="40" xfId="0" applyNumberFormat="1" applyFont="1" applyBorder="1" applyAlignment="1">
      <alignment horizontal="center"/>
    </xf>
    <xf numFmtId="166" fontId="13" fillId="0" borderId="41" xfId="0" applyNumberFormat="1" applyFont="1" applyBorder="1"/>
    <xf numFmtId="0" fontId="12" fillId="0" borderId="42" xfId="0" applyFont="1" applyBorder="1" applyAlignment="1">
      <alignment horizontal="left"/>
    </xf>
    <xf numFmtId="0" fontId="12" fillId="0" borderId="43" xfId="0" applyFont="1" applyBorder="1" applyAlignment="1">
      <alignment horizontal="center"/>
    </xf>
    <xf numFmtId="0" fontId="12" fillId="0" borderId="43" xfId="0" applyFont="1" applyBorder="1"/>
    <xf numFmtId="2" fontId="12" fillId="0" borderId="43" xfId="0" applyNumberFormat="1" applyFont="1" applyBorder="1" applyAlignment="1">
      <alignment horizontal="center"/>
    </xf>
    <xf numFmtId="2" fontId="12" fillId="0" borderId="44" xfId="0" applyNumberFormat="1" applyFont="1" applyBorder="1" applyAlignment="1">
      <alignment horizontal="center"/>
    </xf>
    <xf numFmtId="166" fontId="13" fillId="0" borderId="45" xfId="0" applyNumberFormat="1" applyFont="1" applyBorder="1"/>
    <xf numFmtId="0" fontId="12" fillId="0" borderId="25" xfId="0" applyFont="1" applyBorder="1" applyAlignment="1">
      <alignment horizontal="left"/>
    </xf>
    <xf numFmtId="0" fontId="12" fillId="0" borderId="26" xfId="0" applyFont="1" applyBorder="1" applyAlignment="1">
      <alignment horizontal="center"/>
    </xf>
    <xf numFmtId="0" fontId="12" fillId="0" borderId="26" xfId="0" applyFont="1" applyBorder="1"/>
    <xf numFmtId="2" fontId="12" fillId="0" borderId="26" xfId="0" applyNumberFormat="1" applyFont="1" applyBorder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166" fontId="13" fillId="0" borderId="28" xfId="0" applyNumberFormat="1" applyFont="1" applyBorder="1"/>
    <xf numFmtId="0" fontId="12" fillId="0" borderId="29" xfId="0" applyFont="1" applyBorder="1" applyAlignment="1">
      <alignment horizontal="left"/>
    </xf>
    <xf numFmtId="0" fontId="12" fillId="0" borderId="31" xfId="0" applyFont="1" applyBorder="1" applyAlignment="1">
      <alignment horizontal="center"/>
    </xf>
    <xf numFmtId="0" fontId="12" fillId="0" borderId="31" xfId="0" applyFont="1" applyBorder="1"/>
    <xf numFmtId="2" fontId="12" fillId="0" borderId="31" xfId="0" applyNumberFormat="1" applyFont="1" applyBorder="1" applyAlignment="1">
      <alignment horizontal="center"/>
    </xf>
    <xf numFmtId="2" fontId="12" fillId="0" borderId="32" xfId="0" applyNumberFormat="1" applyFont="1" applyBorder="1" applyAlignment="1">
      <alignment horizontal="center"/>
    </xf>
    <xf numFmtId="166" fontId="13" fillId="0" borderId="33" xfId="0" applyNumberFormat="1" applyFont="1" applyBorder="1"/>
    <xf numFmtId="0" fontId="12" fillId="0" borderId="34" xfId="0" applyFont="1" applyBorder="1" applyAlignment="1">
      <alignment horizontal="left"/>
    </xf>
    <xf numFmtId="0" fontId="12" fillId="0" borderId="35" xfId="0" applyFont="1" applyBorder="1" applyAlignment="1">
      <alignment horizontal="center"/>
    </xf>
    <xf numFmtId="0" fontId="12" fillId="0" borderId="35" xfId="0" applyFont="1" applyBorder="1"/>
    <xf numFmtId="2" fontId="12" fillId="0" borderId="35" xfId="0" applyNumberFormat="1" applyFont="1" applyBorder="1" applyAlignment="1">
      <alignment horizontal="center"/>
    </xf>
    <xf numFmtId="2" fontId="12" fillId="0" borderId="36" xfId="0" applyNumberFormat="1" applyFont="1" applyBorder="1" applyAlignment="1">
      <alignment horizontal="center"/>
    </xf>
    <xf numFmtId="166" fontId="13" fillId="0" borderId="37" xfId="0" applyNumberFormat="1" applyFont="1" applyBorder="1"/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left"/>
    </xf>
    <xf numFmtId="0" fontId="11" fillId="0" borderId="47" xfId="0" applyFont="1" applyBorder="1" applyAlignment="1">
      <alignment horizontal="center"/>
    </xf>
    <xf numFmtId="0" fontId="11" fillId="0" borderId="47" xfId="0" applyFont="1" applyBorder="1"/>
    <xf numFmtId="2" fontId="11" fillId="0" borderId="47" xfId="0" applyNumberFormat="1" applyFont="1" applyBorder="1" applyAlignment="1">
      <alignment horizontal="center"/>
    </xf>
    <xf numFmtId="2" fontId="11" fillId="0" borderId="52" xfId="0" applyNumberFormat="1" applyFont="1" applyBorder="1" applyAlignment="1">
      <alignment horizontal="center"/>
    </xf>
    <xf numFmtId="166" fontId="10" fillId="0" borderId="53" xfId="0" applyNumberFormat="1" applyFont="1" applyBorder="1"/>
    <xf numFmtId="0" fontId="12" fillId="0" borderId="66" xfId="0" applyFont="1" applyBorder="1" applyAlignment="1">
      <alignment horizontal="left"/>
    </xf>
    <xf numFmtId="0" fontId="11" fillId="0" borderId="54" xfId="0" applyFont="1" applyBorder="1" applyAlignment="1">
      <alignment horizontal="left"/>
    </xf>
    <xf numFmtId="0" fontId="11" fillId="0" borderId="55" xfId="0" applyFont="1" applyBorder="1" applyAlignment="1">
      <alignment horizontal="center"/>
    </xf>
    <xf numFmtId="0" fontId="11" fillId="0" borderId="55" xfId="0" applyFont="1" applyBorder="1"/>
    <xf numFmtId="2" fontId="11" fillId="0" borderId="55" xfId="0" applyNumberFormat="1" applyFont="1" applyBorder="1" applyAlignment="1">
      <alignment horizontal="center"/>
    </xf>
    <xf numFmtId="2" fontId="11" fillId="0" borderId="56" xfId="0" applyNumberFormat="1" applyFont="1" applyBorder="1" applyAlignment="1">
      <alignment horizontal="center"/>
    </xf>
    <xf numFmtId="166" fontId="10" fillId="0" borderId="57" xfId="0" applyNumberFormat="1" applyFont="1" applyBorder="1"/>
    <xf numFmtId="166" fontId="10" fillId="0" borderId="41" xfId="0" applyNumberFormat="1" applyFont="1" applyBorder="1" applyAlignment="1">
      <alignment horizontal="center"/>
    </xf>
    <xf numFmtId="166" fontId="10" fillId="0" borderId="45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2" fontId="11" fillId="0" borderId="5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166" fontId="10" fillId="0" borderId="7" xfId="0" applyNumberFormat="1" applyFont="1" applyBorder="1"/>
    <xf numFmtId="0" fontId="15" fillId="0" borderId="38" xfId="0" applyFont="1" applyBorder="1" applyAlignment="1">
      <alignment horizontal="left"/>
    </xf>
    <xf numFmtId="0" fontId="15" fillId="0" borderId="39" xfId="0" applyFont="1" applyBorder="1" applyAlignment="1">
      <alignment horizontal="left"/>
    </xf>
    <xf numFmtId="0" fontId="15" fillId="0" borderId="39" xfId="0" applyFont="1" applyBorder="1" applyAlignment="1">
      <alignment horizontal="center"/>
    </xf>
    <xf numFmtId="0" fontId="15" fillId="0" borderId="39" xfId="0" applyFont="1" applyBorder="1"/>
    <xf numFmtId="2" fontId="15" fillId="0" borderId="39" xfId="0" applyNumberFormat="1" applyFont="1" applyBorder="1" applyAlignment="1">
      <alignment horizontal="center"/>
    </xf>
    <xf numFmtId="2" fontId="15" fillId="0" borderId="40" xfId="0" applyNumberFormat="1" applyFont="1" applyBorder="1" applyAlignment="1">
      <alignment horizontal="center"/>
    </xf>
    <xf numFmtId="166" fontId="41" fillId="0" borderId="41" xfId="0" applyNumberFormat="1" applyFont="1" applyBorder="1"/>
    <xf numFmtId="0" fontId="15" fillId="0" borderId="29" xfId="0" applyFont="1" applyBorder="1" applyAlignment="1">
      <alignment horizontal="left"/>
    </xf>
    <xf numFmtId="0" fontId="15" fillId="0" borderId="31" xfId="0" applyFont="1" applyBorder="1" applyAlignment="1">
      <alignment horizontal="left"/>
    </xf>
    <xf numFmtId="0" fontId="15" fillId="0" borderId="31" xfId="0" applyFont="1" applyBorder="1" applyAlignment="1">
      <alignment horizontal="center"/>
    </xf>
    <xf numFmtId="0" fontId="15" fillId="0" borderId="31" xfId="0" applyFont="1" applyBorder="1"/>
    <xf numFmtId="2" fontId="15" fillId="0" borderId="31" xfId="0" applyNumberFormat="1" applyFont="1" applyBorder="1" applyAlignment="1">
      <alignment horizontal="center"/>
    </xf>
    <xf numFmtId="166" fontId="41" fillId="0" borderId="33" xfId="0" applyNumberFormat="1" applyFont="1" applyBorder="1"/>
    <xf numFmtId="0" fontId="15" fillId="0" borderId="42" xfId="0" applyFont="1" applyBorder="1" applyAlignment="1">
      <alignment horizontal="left"/>
    </xf>
    <xf numFmtId="0" fontId="15" fillId="0" borderId="43" xfId="0" applyFont="1" applyBorder="1" applyAlignment="1">
      <alignment horizontal="left"/>
    </xf>
    <xf numFmtId="0" fontId="15" fillId="0" borderId="43" xfId="0" applyFont="1" applyBorder="1" applyAlignment="1">
      <alignment horizontal="center"/>
    </xf>
    <xf numFmtId="0" fontId="15" fillId="0" borderId="43" xfId="0" applyFont="1" applyBorder="1"/>
    <xf numFmtId="2" fontId="15" fillId="0" borderId="43" xfId="0" applyNumberFormat="1" applyFont="1" applyBorder="1" applyAlignment="1">
      <alignment horizontal="center"/>
    </xf>
    <xf numFmtId="166" fontId="41" fillId="0" borderId="45" xfId="0" applyNumberFormat="1" applyFont="1" applyBorder="1"/>
    <xf numFmtId="0" fontId="0" fillId="0" borderId="0" xfId="0" applyAlignment="1">
      <alignment horizontal="left"/>
    </xf>
    <xf numFmtId="0" fontId="49" fillId="0" borderId="0" xfId="0" applyFont="1" applyAlignment="1">
      <alignment horizontal="left"/>
    </xf>
    <xf numFmtId="0" fontId="0" fillId="0" borderId="6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10" fillId="0" borderId="48" xfId="0" applyFont="1" applyBorder="1" applyAlignment="1">
      <alignment horizontal="left" wrapText="1"/>
    </xf>
    <xf numFmtId="0" fontId="10" fillId="0" borderId="49" xfId="0" applyFont="1" applyBorder="1" applyAlignment="1">
      <alignment horizontal="left" wrapText="1"/>
    </xf>
    <xf numFmtId="0" fontId="11" fillId="0" borderId="49" xfId="0" applyFont="1" applyBorder="1" applyAlignment="1">
      <alignment horizontal="left" wrapText="1"/>
    </xf>
    <xf numFmtId="0" fontId="10" fillId="0" borderId="49" xfId="0" applyFont="1" applyBorder="1" applyAlignment="1">
      <alignment horizontal="center" wrapText="1"/>
    </xf>
    <xf numFmtId="165" fontId="10" fillId="0" borderId="49" xfId="0" applyNumberFormat="1" applyFont="1" applyBorder="1" applyAlignment="1">
      <alignment horizontal="center" wrapText="1"/>
    </xf>
    <xf numFmtId="2" fontId="10" fillId="0" borderId="49" xfId="0" applyNumberFormat="1" applyFont="1" applyBorder="1" applyAlignment="1">
      <alignment horizontal="center" wrapText="1"/>
    </xf>
    <xf numFmtId="0" fontId="0" fillId="0" borderId="10" xfId="0" applyBorder="1"/>
    <xf numFmtId="0" fontId="16" fillId="0" borderId="10" xfId="0" applyFont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0" fillId="0" borderId="8" xfId="0" applyBorder="1"/>
    <xf numFmtId="0" fontId="0" fillId="0" borderId="69" xfId="0" applyBorder="1" applyAlignment="1">
      <alignment horizontal="center"/>
    </xf>
    <xf numFmtId="0" fontId="12" fillId="0" borderId="67" xfId="1" applyFont="1" applyBorder="1" applyAlignment="1">
      <alignment horizontal="center"/>
    </xf>
    <xf numFmtId="2" fontId="12" fillId="0" borderId="67" xfId="1" applyNumberFormat="1" applyFont="1" applyBorder="1" applyAlignment="1">
      <alignment horizontal="center"/>
    </xf>
    <xf numFmtId="166" fontId="13" fillId="0" borderId="70" xfId="1" applyNumberFormat="1" applyFont="1" applyBorder="1" applyAlignment="1">
      <alignment horizontal="right"/>
    </xf>
    <xf numFmtId="166" fontId="13" fillId="0" borderId="11" xfId="1" applyNumberFormat="1" applyFont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16" fillId="0" borderId="10" xfId="0" applyFont="1" applyBorder="1"/>
    <xf numFmtId="0" fontId="16" fillId="0" borderId="8" xfId="0" applyFont="1" applyBorder="1"/>
    <xf numFmtId="0" fontId="12" fillId="0" borderId="78" xfId="1" applyFont="1" applyBorder="1" applyAlignment="1">
      <alignment horizontal="center"/>
    </xf>
    <xf numFmtId="0" fontId="12" fillId="0" borderId="77" xfId="1" applyFont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4" fillId="0" borderId="76" xfId="1" applyFont="1" applyBorder="1" applyAlignment="1">
      <alignment horizontal="left"/>
    </xf>
    <xf numFmtId="1" fontId="14" fillId="0" borderId="77" xfId="1" applyNumberFormat="1" applyFont="1" applyBorder="1" applyAlignment="1">
      <alignment horizontal="left"/>
    </xf>
    <xf numFmtId="0" fontId="14" fillId="0" borderId="77" xfId="1" applyFont="1" applyBorder="1"/>
    <xf numFmtId="0" fontId="14" fillId="0" borderId="77" xfId="1" applyFont="1" applyBorder="1" applyAlignment="1">
      <alignment horizontal="center"/>
    </xf>
    <xf numFmtId="0" fontId="14" fillId="0" borderId="77" xfId="2" applyFont="1" applyBorder="1" applyAlignment="1">
      <alignment horizontal="center"/>
    </xf>
    <xf numFmtId="0" fontId="14" fillId="0" borderId="77" xfId="0" applyFont="1" applyBorder="1" applyAlignment="1">
      <alignment horizontal="center"/>
    </xf>
    <xf numFmtId="2" fontId="14" fillId="0" borderId="77" xfId="1" applyNumberFormat="1" applyFont="1" applyBorder="1" applyAlignment="1">
      <alignment horizontal="center"/>
    </xf>
    <xf numFmtId="166" fontId="17" fillId="0" borderId="82" xfId="0" applyNumberFormat="1" applyFont="1" applyBorder="1"/>
    <xf numFmtId="166" fontId="10" fillId="0" borderId="81" xfId="0" applyNumberFormat="1" applyFont="1" applyBorder="1"/>
    <xf numFmtId="166" fontId="17" fillId="0" borderId="81" xfId="0" applyNumberFormat="1" applyFont="1" applyBorder="1"/>
    <xf numFmtId="166" fontId="41" fillId="0" borderId="81" xfId="0" applyNumberFormat="1" applyFont="1" applyBorder="1"/>
    <xf numFmtId="166" fontId="13" fillId="0" borderId="81" xfId="0" applyNumberFormat="1" applyFont="1" applyBorder="1"/>
    <xf numFmtId="0" fontId="15" fillId="0" borderId="76" xfId="1" applyFont="1" applyBorder="1" applyAlignment="1">
      <alignment horizontal="left"/>
    </xf>
    <xf numFmtId="1" fontId="15" fillId="0" borderId="77" xfId="1" applyNumberFormat="1" applyFont="1" applyBorder="1" applyAlignment="1">
      <alignment horizontal="left"/>
    </xf>
    <xf numFmtId="0" fontId="15" fillId="0" borderId="77" xfId="1" applyFont="1" applyBorder="1"/>
    <xf numFmtId="0" fontId="15" fillId="0" borderId="77" xfId="1" applyFont="1" applyBorder="1" applyAlignment="1">
      <alignment horizontal="center"/>
    </xf>
    <xf numFmtId="0" fontId="15" fillId="0" borderId="77" xfId="2" applyFont="1" applyBorder="1" applyAlignment="1">
      <alignment horizontal="center"/>
    </xf>
    <xf numFmtId="0" fontId="15" fillId="0" borderId="77" xfId="0" applyFont="1" applyBorder="1" applyAlignment="1">
      <alignment horizontal="center"/>
    </xf>
    <xf numFmtId="2" fontId="15" fillId="0" borderId="77" xfId="1" applyNumberFormat="1" applyFont="1" applyBorder="1" applyAlignment="1">
      <alignment horizontal="center"/>
    </xf>
    <xf numFmtId="166" fontId="41" fillId="0" borderId="82" xfId="0" applyNumberFormat="1" applyFont="1" applyBorder="1"/>
    <xf numFmtId="0" fontId="12" fillId="0" borderId="76" xfId="1" applyFont="1" applyBorder="1" applyAlignment="1">
      <alignment horizontal="left"/>
    </xf>
    <xf numFmtId="1" fontId="12" fillId="0" borderId="77" xfId="1" applyNumberFormat="1" applyFont="1" applyBorder="1" applyAlignment="1">
      <alignment horizontal="left"/>
    </xf>
    <xf numFmtId="0" fontId="12" fillId="0" borderId="77" xfId="1" applyFont="1" applyBorder="1"/>
    <xf numFmtId="0" fontId="12" fillId="0" borderId="77" xfId="2" applyFont="1" applyBorder="1" applyAlignment="1">
      <alignment horizontal="center"/>
    </xf>
    <xf numFmtId="1" fontId="12" fillId="0" borderId="77" xfId="1" applyNumberFormat="1" applyFont="1" applyBorder="1" applyAlignment="1">
      <alignment horizontal="center"/>
    </xf>
    <xf numFmtId="2" fontId="12" fillId="0" borderId="77" xfId="1" applyNumberFormat="1" applyFont="1" applyBorder="1" applyAlignment="1">
      <alignment horizontal="center"/>
    </xf>
    <xf numFmtId="166" fontId="13" fillId="0" borderId="82" xfId="0" applyNumberFormat="1" applyFont="1" applyBorder="1"/>
    <xf numFmtId="49" fontId="12" fillId="0" borderId="77" xfId="1" applyNumberFormat="1" applyFont="1" applyBorder="1" applyAlignment="1">
      <alignment horizontal="center"/>
    </xf>
    <xf numFmtId="0" fontId="12" fillId="0" borderId="69" xfId="1" applyFont="1" applyBorder="1" applyAlignment="1">
      <alignment horizontal="left"/>
    </xf>
    <xf numFmtId="1" fontId="12" fillId="0" borderId="67" xfId="1" applyNumberFormat="1" applyFont="1" applyBorder="1" applyAlignment="1">
      <alignment horizontal="left"/>
    </xf>
    <xf numFmtId="0" fontId="12" fillId="0" borderId="67" xfId="1" applyFont="1" applyBorder="1"/>
    <xf numFmtId="0" fontId="12" fillId="0" borderId="67" xfId="2" applyFont="1" applyBorder="1" applyAlignment="1">
      <alignment horizontal="center"/>
    </xf>
    <xf numFmtId="0" fontId="11" fillId="0" borderId="67" xfId="0" applyFont="1" applyBorder="1" applyAlignment="1">
      <alignment horizontal="center"/>
    </xf>
    <xf numFmtId="0" fontId="12" fillId="0" borderId="67" xfId="0" applyFont="1" applyBorder="1" applyAlignment="1">
      <alignment horizontal="center" wrapText="1"/>
    </xf>
    <xf numFmtId="166" fontId="10" fillId="0" borderId="80" xfId="0" applyNumberFormat="1" applyFont="1" applyBorder="1"/>
    <xf numFmtId="0" fontId="11" fillId="0" borderId="77" xfId="0" applyFont="1" applyBorder="1" applyAlignment="1">
      <alignment horizontal="center"/>
    </xf>
    <xf numFmtId="49" fontId="14" fillId="0" borderId="76" xfId="1" applyNumberFormat="1" applyFont="1" applyBorder="1" applyAlignment="1">
      <alignment horizontal="left"/>
    </xf>
    <xf numFmtId="0" fontId="14" fillId="0" borderId="77" xfId="1" applyFont="1" applyBorder="1" applyAlignment="1">
      <alignment horizontal="left"/>
    </xf>
    <xf numFmtId="49" fontId="14" fillId="0" borderId="77" xfId="1" applyNumberFormat="1" applyFont="1" applyBorder="1" applyAlignment="1">
      <alignment horizontal="center"/>
    </xf>
    <xf numFmtId="0" fontId="12" fillId="0" borderId="77" xfId="1" applyFont="1" applyBorder="1" applyAlignment="1">
      <alignment horizontal="left"/>
    </xf>
    <xf numFmtId="0" fontId="12" fillId="0" borderId="85" xfId="1" applyFont="1" applyBorder="1" applyAlignment="1">
      <alignment horizontal="left"/>
    </xf>
    <xf numFmtId="0" fontId="12" fillId="0" borderId="79" xfId="1" applyFont="1" applyBorder="1" applyAlignment="1">
      <alignment horizontal="left"/>
    </xf>
    <xf numFmtId="0" fontId="12" fillId="0" borderId="79" xfId="1" applyFont="1" applyBorder="1"/>
    <xf numFmtId="0" fontId="12" fillId="0" borderId="79" xfId="1" applyFont="1" applyBorder="1" applyAlignment="1">
      <alignment horizontal="center"/>
    </xf>
    <xf numFmtId="0" fontId="12" fillId="0" borderId="79" xfId="2" applyFont="1" applyBorder="1" applyAlignment="1">
      <alignment horizontal="center"/>
    </xf>
    <xf numFmtId="1" fontId="12" fillId="0" borderId="79" xfId="1" applyNumberFormat="1" applyFont="1" applyBorder="1" applyAlignment="1">
      <alignment horizontal="center"/>
    </xf>
    <xf numFmtId="2" fontId="12" fillId="0" borderId="79" xfId="1" applyNumberFormat="1" applyFont="1" applyBorder="1" applyAlignment="1">
      <alignment horizontal="center"/>
    </xf>
    <xf numFmtId="166" fontId="13" fillId="0" borderId="86" xfId="0" applyNumberFormat="1" applyFont="1" applyBorder="1"/>
    <xf numFmtId="0" fontId="15" fillId="0" borderId="69" xfId="1" applyFont="1" applyBorder="1" applyAlignment="1">
      <alignment horizontal="left"/>
    </xf>
    <xf numFmtId="0" fontId="15" fillId="0" borderId="67" xfId="1" applyFont="1" applyBorder="1" applyAlignment="1">
      <alignment horizontal="left"/>
    </xf>
    <xf numFmtId="0" fontId="15" fillId="0" borderId="67" xfId="1" applyFont="1" applyBorder="1"/>
    <xf numFmtId="0" fontId="15" fillId="0" borderId="67" xfId="1" applyFont="1" applyBorder="1" applyAlignment="1">
      <alignment horizontal="center"/>
    </xf>
    <xf numFmtId="0" fontId="15" fillId="0" borderId="67" xfId="2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2" fontId="15" fillId="0" borderId="67" xfId="1" applyNumberFormat="1" applyFont="1" applyBorder="1" applyAlignment="1">
      <alignment horizontal="center"/>
    </xf>
    <xf numFmtId="0" fontId="15" fillId="0" borderId="67" xfId="0" applyFont="1" applyBorder="1" applyAlignment="1">
      <alignment horizontal="center" wrapText="1"/>
    </xf>
    <xf numFmtId="166" fontId="41" fillId="0" borderId="70" xfId="0" applyNumberFormat="1" applyFont="1" applyBorder="1"/>
    <xf numFmtId="0" fontId="15" fillId="0" borderId="76" xfId="0" applyFont="1" applyBorder="1"/>
    <xf numFmtId="0" fontId="15" fillId="0" borderId="77" xfId="0" applyFont="1" applyBorder="1"/>
    <xf numFmtId="0" fontId="15" fillId="0" borderId="77" xfId="1" applyFont="1" applyBorder="1" applyAlignment="1">
      <alignment horizontal="left"/>
    </xf>
    <xf numFmtId="0" fontId="15" fillId="0" borderId="85" xfId="0" applyFont="1" applyBorder="1"/>
    <xf numFmtId="0" fontId="15" fillId="0" borderId="79" xfId="0" applyFont="1" applyBorder="1"/>
    <xf numFmtId="0" fontId="15" fillId="0" borderId="79" xfId="1" applyFont="1" applyBorder="1"/>
    <xf numFmtId="0" fontId="15" fillId="0" borderId="79" xfId="1" applyFont="1" applyBorder="1" applyAlignment="1">
      <alignment horizontal="center"/>
    </xf>
    <xf numFmtId="0" fontId="15" fillId="0" borderId="79" xfId="2" applyFont="1" applyBorder="1" applyAlignment="1">
      <alignment horizontal="center"/>
    </xf>
    <xf numFmtId="0" fontId="15" fillId="0" borderId="79" xfId="0" applyFont="1" applyBorder="1" applyAlignment="1">
      <alignment horizontal="center"/>
    </xf>
    <xf numFmtId="2" fontId="15" fillId="0" borderId="79" xfId="1" applyNumberFormat="1" applyFont="1" applyBorder="1" applyAlignment="1">
      <alignment horizontal="center"/>
    </xf>
    <xf numFmtId="0" fontId="15" fillId="0" borderId="23" xfId="0" applyFont="1" applyBorder="1" applyAlignment="1">
      <alignment horizontal="center" wrapText="1"/>
    </xf>
    <xf numFmtId="166" fontId="41" fillId="0" borderId="87" xfId="0" applyNumberFormat="1" applyFont="1" applyBorder="1"/>
    <xf numFmtId="0" fontId="14" fillId="0" borderId="69" xfId="1" applyFont="1" applyBorder="1" applyAlignment="1">
      <alignment horizontal="left"/>
    </xf>
    <xf numFmtId="1" fontId="14" fillId="0" borderId="67" xfId="1" applyNumberFormat="1" applyFont="1" applyBorder="1" applyAlignment="1">
      <alignment horizontal="left"/>
    </xf>
    <xf numFmtId="0" fontId="14" fillId="0" borderId="67" xfId="1" applyFont="1" applyBorder="1"/>
    <xf numFmtId="0" fontId="14" fillId="0" borderId="67" xfId="1" applyFont="1" applyBorder="1" applyAlignment="1">
      <alignment horizontal="center"/>
    </xf>
    <xf numFmtId="49" fontId="14" fillId="0" borderId="67" xfId="1" applyNumberFormat="1" applyFont="1" applyBorder="1" applyAlignment="1">
      <alignment horizontal="center"/>
    </xf>
    <xf numFmtId="0" fontId="14" fillId="0" borderId="67" xfId="2" applyFont="1" applyBorder="1" applyAlignment="1">
      <alignment horizontal="center"/>
    </xf>
    <xf numFmtId="1" fontId="14" fillId="0" borderId="67" xfId="1" applyNumberFormat="1" applyFont="1" applyBorder="1" applyAlignment="1">
      <alignment horizontal="center"/>
    </xf>
    <xf numFmtId="2" fontId="14" fillId="0" borderId="67" xfId="1" applyNumberFormat="1" applyFont="1" applyBorder="1" applyAlignment="1">
      <alignment horizontal="center"/>
    </xf>
    <xf numFmtId="0" fontId="14" fillId="0" borderId="67" xfId="0" applyFont="1" applyBorder="1" applyAlignment="1">
      <alignment horizontal="center" wrapText="1"/>
    </xf>
    <xf numFmtId="166" fontId="17" fillId="0" borderId="70" xfId="0" applyNumberFormat="1" applyFont="1" applyBorder="1"/>
    <xf numFmtId="1" fontId="14" fillId="0" borderId="77" xfId="1" applyNumberFormat="1" applyFont="1" applyBorder="1" applyAlignment="1">
      <alignment horizontal="center"/>
    </xf>
    <xf numFmtId="0" fontId="14" fillId="0" borderId="85" xfId="1" applyFont="1" applyBorder="1" applyAlignment="1">
      <alignment horizontal="left"/>
    </xf>
    <xf numFmtId="1" fontId="14" fillId="0" borderId="79" xfId="1" applyNumberFormat="1" applyFont="1" applyBorder="1" applyAlignment="1">
      <alignment horizontal="left"/>
    </xf>
    <xf numFmtId="0" fontId="14" fillId="0" borderId="79" xfId="1" applyFont="1" applyBorder="1"/>
    <xf numFmtId="0" fontId="14" fillId="0" borderId="79" xfId="1" applyFont="1" applyBorder="1" applyAlignment="1">
      <alignment horizontal="center"/>
    </xf>
    <xf numFmtId="0" fontId="14" fillId="0" borderId="79" xfId="2" applyFont="1" applyBorder="1" applyAlignment="1">
      <alignment horizontal="center"/>
    </xf>
    <xf numFmtId="1" fontId="14" fillId="0" borderId="79" xfId="1" applyNumberFormat="1" applyFont="1" applyBorder="1" applyAlignment="1">
      <alignment horizontal="center"/>
    </xf>
    <xf numFmtId="2" fontId="14" fillId="0" borderId="79" xfId="1" applyNumberFormat="1" applyFont="1" applyBorder="1" applyAlignment="1">
      <alignment horizontal="center"/>
    </xf>
    <xf numFmtId="0" fontId="14" fillId="0" borderId="23" xfId="0" applyFont="1" applyBorder="1" applyAlignment="1">
      <alignment horizontal="center" wrapText="1"/>
    </xf>
    <xf numFmtId="166" fontId="17" fillId="0" borderId="87" xfId="0" applyNumberFormat="1" applyFont="1" applyBorder="1"/>
    <xf numFmtId="0" fontId="14" fillId="0" borderId="67" xfId="0" applyFont="1" applyBorder="1" applyAlignment="1">
      <alignment horizontal="center"/>
    </xf>
    <xf numFmtId="0" fontId="14" fillId="0" borderId="79" xfId="0" applyFont="1" applyBorder="1" applyAlignment="1">
      <alignment horizontal="center"/>
    </xf>
    <xf numFmtId="166" fontId="10" fillId="0" borderId="70" xfId="0" applyNumberFormat="1" applyFont="1" applyBorder="1"/>
    <xf numFmtId="166" fontId="10" fillId="0" borderId="82" xfId="0" applyNumberFormat="1" applyFont="1" applyBorder="1"/>
    <xf numFmtId="1" fontId="12" fillId="0" borderId="79" xfId="1" applyNumberFormat="1" applyFont="1" applyBorder="1" applyAlignment="1">
      <alignment horizontal="left"/>
    </xf>
    <xf numFmtId="0" fontId="11" fillId="0" borderId="79" xfId="0" applyFont="1" applyBorder="1" applyAlignment="1">
      <alignment horizontal="center"/>
    </xf>
    <xf numFmtId="166" fontId="10" fillId="0" borderId="87" xfId="0" applyNumberFormat="1" applyFont="1" applyBorder="1"/>
    <xf numFmtId="49" fontId="14" fillId="0" borderId="79" xfId="1" applyNumberFormat="1" applyFont="1" applyBorder="1" applyAlignment="1">
      <alignment horizontal="center"/>
    </xf>
    <xf numFmtId="1" fontId="12" fillId="0" borderId="67" xfId="1" applyNumberFormat="1" applyFont="1" applyBorder="1" applyAlignment="1">
      <alignment horizontal="center"/>
    </xf>
    <xf numFmtId="1" fontId="15" fillId="0" borderId="76" xfId="1" applyNumberFormat="1" applyFont="1" applyBorder="1" applyAlignment="1">
      <alignment horizontal="left"/>
    </xf>
    <xf numFmtId="1" fontId="15" fillId="0" borderId="77" xfId="1" applyNumberFormat="1" applyFont="1" applyBorder="1" applyAlignment="1">
      <alignment horizontal="center"/>
    </xf>
    <xf numFmtId="1" fontId="12" fillId="0" borderId="76" xfId="1" applyNumberFormat="1" applyFont="1" applyBorder="1" applyAlignment="1">
      <alignment horizontal="left"/>
    </xf>
    <xf numFmtId="0" fontId="12" fillId="0" borderId="77" xfId="0" applyFont="1" applyBorder="1" applyAlignment="1">
      <alignment horizontal="center"/>
    </xf>
    <xf numFmtId="1" fontId="12" fillId="0" borderId="85" xfId="1" applyNumberFormat="1" applyFont="1" applyBorder="1" applyAlignment="1">
      <alignment horizontal="left"/>
    </xf>
    <xf numFmtId="2" fontId="12" fillId="0" borderId="69" xfId="1" applyNumberFormat="1" applyFont="1" applyBorder="1" applyAlignment="1">
      <alignment horizontal="left"/>
    </xf>
    <xf numFmtId="0" fontId="12" fillId="0" borderId="67" xfId="0" applyFont="1" applyBorder="1"/>
    <xf numFmtId="166" fontId="13" fillId="0" borderId="70" xfId="0" applyNumberFormat="1" applyFont="1" applyBorder="1"/>
    <xf numFmtId="2" fontId="12" fillId="0" borderId="76" xfId="1" applyNumberFormat="1" applyFont="1" applyBorder="1" applyAlignment="1">
      <alignment horizontal="left"/>
    </xf>
    <xf numFmtId="0" fontId="12" fillId="0" borderId="77" xfId="0" applyFont="1" applyBorder="1"/>
    <xf numFmtId="0" fontId="12" fillId="0" borderId="77" xfId="0" applyFont="1" applyBorder="1" applyAlignment="1">
      <alignment horizontal="center" wrapText="1"/>
    </xf>
    <xf numFmtId="49" fontId="12" fillId="0" borderId="76" xfId="1" applyNumberFormat="1" applyFont="1" applyBorder="1" applyAlignment="1">
      <alignment horizontal="left"/>
    </xf>
    <xf numFmtId="0" fontId="40" fillId="0" borderId="77" xfId="1" applyFont="1" applyBorder="1" applyAlignment="1">
      <alignment horizontal="center"/>
    </xf>
    <xf numFmtId="0" fontId="40" fillId="0" borderId="77" xfId="0" applyFont="1" applyBorder="1" applyAlignment="1">
      <alignment horizontal="center"/>
    </xf>
    <xf numFmtId="0" fontId="11" fillId="0" borderId="76" xfId="0" applyFont="1" applyBorder="1" applyAlignment="1">
      <alignment horizontal="left"/>
    </xf>
    <xf numFmtId="1" fontId="11" fillId="0" borderId="77" xfId="0" applyNumberFormat="1" applyFont="1" applyBorder="1" applyAlignment="1">
      <alignment horizontal="left"/>
    </xf>
    <xf numFmtId="0" fontId="11" fillId="0" borderId="77" xfId="0" applyFont="1" applyBorder="1"/>
    <xf numFmtId="2" fontId="11" fillId="0" borderId="77" xfId="0" applyNumberFormat="1" applyFont="1" applyBorder="1" applyAlignment="1">
      <alignment horizontal="center"/>
    </xf>
    <xf numFmtId="0" fontId="11" fillId="0" borderId="85" xfId="0" applyFont="1" applyBorder="1" applyAlignment="1">
      <alignment horizontal="left"/>
    </xf>
    <xf numFmtId="0" fontId="11" fillId="0" borderId="79" xfId="0" applyFont="1" applyBorder="1"/>
    <xf numFmtId="0" fontId="12" fillId="0" borderId="79" xfId="0" applyFont="1" applyBorder="1" applyAlignment="1">
      <alignment horizontal="center"/>
    </xf>
    <xf numFmtId="2" fontId="11" fillId="0" borderId="79" xfId="0" applyNumberFormat="1" applyFont="1" applyBorder="1" applyAlignment="1">
      <alignment horizontal="center"/>
    </xf>
    <xf numFmtId="0" fontId="12" fillId="0" borderId="67" xfId="1" applyFont="1" applyBorder="1" applyAlignment="1">
      <alignment horizontal="left"/>
    </xf>
    <xf numFmtId="166" fontId="13" fillId="0" borderId="87" xfId="0" applyNumberFormat="1" applyFont="1" applyBorder="1"/>
    <xf numFmtId="49" fontId="12" fillId="0" borderId="79" xfId="1" applyNumberFormat="1" applyFont="1" applyBorder="1" applyAlignment="1">
      <alignment horizontal="center"/>
    </xf>
    <xf numFmtId="49" fontId="12" fillId="0" borderId="67" xfId="1" applyNumberFormat="1" applyFont="1" applyBorder="1" applyAlignment="1">
      <alignment horizontal="center"/>
    </xf>
    <xf numFmtId="166" fontId="13" fillId="0" borderId="80" xfId="0" applyNumberFormat="1" applyFont="1" applyBorder="1"/>
    <xf numFmtId="49" fontId="12" fillId="0" borderId="69" xfId="1" applyNumberFormat="1" applyFont="1" applyBorder="1" applyAlignment="1">
      <alignment horizontal="left"/>
    </xf>
    <xf numFmtId="0" fontId="12" fillId="0" borderId="67" xfId="1" applyFont="1" applyBorder="1" applyAlignment="1">
      <alignment wrapText="1"/>
    </xf>
    <xf numFmtId="0" fontId="12" fillId="0" borderId="77" xfId="1" applyFont="1" applyBorder="1" applyAlignment="1">
      <alignment wrapText="1"/>
    </xf>
    <xf numFmtId="0" fontId="12" fillId="0" borderId="79" xfId="1" applyFont="1" applyBorder="1" applyAlignment="1">
      <alignment wrapText="1"/>
    </xf>
    <xf numFmtId="166" fontId="10" fillId="0" borderId="86" xfId="0" applyNumberFormat="1" applyFont="1" applyBorder="1"/>
    <xf numFmtId="49" fontId="12" fillId="0" borderId="77" xfId="1" applyNumberFormat="1" applyFont="1" applyBorder="1" applyAlignment="1">
      <alignment horizontal="left"/>
    </xf>
    <xf numFmtId="0" fontId="16" fillId="0" borderId="78" xfId="0" applyFont="1" applyBorder="1"/>
    <xf numFmtId="0" fontId="0" fillId="0" borderId="78" xfId="0" applyBorder="1"/>
    <xf numFmtId="0" fontId="11" fillId="0" borderId="69" xfId="0" applyFont="1" applyBorder="1"/>
    <xf numFmtId="0" fontId="11" fillId="0" borderId="67" xfId="0" applyFont="1" applyBorder="1"/>
    <xf numFmtId="165" fontId="11" fillId="0" borderId="67" xfId="0" applyNumberFormat="1" applyFont="1" applyBorder="1" applyAlignment="1">
      <alignment horizontal="center"/>
    </xf>
    <xf numFmtId="0" fontId="11" fillId="0" borderId="76" xfId="0" applyFont="1" applyBorder="1"/>
    <xf numFmtId="165" fontId="11" fillId="0" borderId="77" xfId="0" applyNumberFormat="1" applyFont="1" applyBorder="1" applyAlignment="1">
      <alignment horizontal="center"/>
    </xf>
    <xf numFmtId="0" fontId="11" fillId="0" borderId="85" xfId="0" applyFont="1" applyBorder="1"/>
    <xf numFmtId="165" fontId="11" fillId="0" borderId="79" xfId="0" applyNumberFormat="1" applyFont="1" applyBorder="1" applyAlignment="1">
      <alignment horizontal="center"/>
    </xf>
    <xf numFmtId="49" fontId="12" fillId="25" borderId="79" xfId="1" applyNumberFormat="1" applyFont="1" applyFill="1" applyBorder="1" applyAlignment="1">
      <alignment horizontal="center"/>
    </xf>
    <xf numFmtId="1" fontId="12" fillId="25" borderId="79" xfId="1" applyNumberFormat="1" applyFont="1" applyFill="1" applyBorder="1" applyAlignment="1">
      <alignment horizontal="center"/>
    </xf>
    <xf numFmtId="49" fontId="15" fillId="0" borderId="77" xfId="1" applyNumberFormat="1" applyFont="1" applyBorder="1" applyAlignment="1">
      <alignment horizontal="center"/>
    </xf>
    <xf numFmtId="165" fontId="12" fillId="0" borderId="77" xfId="0" applyNumberFormat="1" applyFont="1" applyBorder="1" applyAlignment="1">
      <alignment horizontal="center" vertical="center"/>
    </xf>
    <xf numFmtId="165" fontId="11" fillId="0" borderId="77" xfId="0" applyNumberFormat="1" applyFont="1" applyBorder="1" applyAlignment="1">
      <alignment horizontal="center" vertical="center"/>
    </xf>
    <xf numFmtId="165" fontId="12" fillId="0" borderId="79" xfId="0" applyNumberFormat="1" applyFont="1" applyBorder="1" applyAlignment="1">
      <alignment horizontal="center" vertical="center"/>
    </xf>
    <xf numFmtId="165" fontId="11" fillId="0" borderId="79" xfId="0" applyNumberFormat="1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11" fillId="0" borderId="92" xfId="0" applyFont="1" applyBorder="1"/>
    <xf numFmtId="0" fontId="11" fillId="0" borderId="93" xfId="0" applyFont="1" applyBorder="1"/>
    <xf numFmtId="0" fontId="12" fillId="0" borderId="93" xfId="1" applyFont="1" applyBorder="1" applyAlignment="1">
      <alignment horizontal="center"/>
    </xf>
    <xf numFmtId="0" fontId="11" fillId="0" borderId="93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/>
    </xf>
    <xf numFmtId="1" fontId="12" fillId="0" borderId="93" xfId="1" applyNumberFormat="1" applyFont="1" applyBorder="1" applyAlignment="1">
      <alignment horizontal="center"/>
    </xf>
    <xf numFmtId="165" fontId="12" fillId="0" borderId="93" xfId="0" applyNumberFormat="1" applyFont="1" applyBorder="1" applyAlignment="1">
      <alignment horizontal="center" vertical="center"/>
    </xf>
    <xf numFmtId="165" fontId="11" fillId="0" borderId="93" xfId="0" applyNumberFormat="1" applyFont="1" applyBorder="1" applyAlignment="1">
      <alignment horizontal="center" vertical="center"/>
    </xf>
    <xf numFmtId="0" fontId="12" fillId="0" borderId="93" xfId="0" applyFont="1" applyBorder="1" applyAlignment="1">
      <alignment horizontal="center" wrapText="1"/>
    </xf>
    <xf numFmtId="166" fontId="0" fillId="0" borderId="0" xfId="0" applyNumberFormat="1"/>
    <xf numFmtId="0" fontId="56" fillId="0" borderId="0" xfId="0" applyFont="1" applyAlignment="1">
      <alignment horizontal="left"/>
    </xf>
    <xf numFmtId="166" fontId="13" fillId="0" borderId="40" xfId="1" applyNumberFormat="1" applyFont="1" applyBorder="1" applyAlignment="1">
      <alignment horizontal="right"/>
    </xf>
    <xf numFmtId="166" fontId="13" fillId="0" borderId="32" xfId="1" applyNumberFormat="1" applyFont="1" applyBorder="1" applyAlignment="1">
      <alignment horizontal="right"/>
    </xf>
    <xf numFmtId="166" fontId="13" fillId="0" borderId="44" xfId="1" applyNumberFormat="1" applyFont="1" applyBorder="1" applyAlignment="1">
      <alignment horizontal="right"/>
    </xf>
    <xf numFmtId="0" fontId="12" fillId="0" borderId="80" xfId="0" applyFont="1" applyBorder="1" applyAlignment="1">
      <alignment horizontal="center" wrapText="1"/>
    </xf>
    <xf numFmtId="0" fontId="12" fillId="0" borderId="68" xfId="0" applyFont="1" applyBorder="1" applyAlignment="1">
      <alignment horizontal="center" wrapText="1"/>
    </xf>
    <xf numFmtId="0" fontId="12" fillId="0" borderId="95" xfId="0" applyFont="1" applyBorder="1" applyAlignment="1">
      <alignment horizontal="center" wrapText="1"/>
    </xf>
    <xf numFmtId="0" fontId="15" fillId="0" borderId="68" xfId="0" applyFont="1" applyBorder="1" applyAlignment="1">
      <alignment horizontal="center" wrapText="1"/>
    </xf>
    <xf numFmtId="0" fontId="14" fillId="0" borderId="68" xfId="0" applyFont="1" applyBorder="1" applyAlignment="1">
      <alignment horizontal="center" wrapText="1"/>
    </xf>
    <xf numFmtId="0" fontId="14" fillId="0" borderId="80" xfId="0" applyFont="1" applyBorder="1" applyAlignment="1">
      <alignment horizontal="center" wrapText="1"/>
    </xf>
    <xf numFmtId="0" fontId="14" fillId="0" borderId="95" xfId="0" applyFont="1" applyBorder="1" applyAlignment="1">
      <alignment horizontal="center" wrapText="1"/>
    </xf>
    <xf numFmtId="0" fontId="15" fillId="0" borderId="80" xfId="0" applyFont="1" applyBorder="1" applyAlignment="1">
      <alignment horizontal="center" wrapText="1"/>
    </xf>
    <xf numFmtId="0" fontId="15" fillId="0" borderId="95" xfId="0" applyFont="1" applyBorder="1" applyAlignment="1">
      <alignment horizontal="center" wrapText="1"/>
    </xf>
    <xf numFmtId="0" fontId="12" fillId="0" borderId="96" xfId="0" applyFont="1" applyBorder="1" applyAlignment="1">
      <alignment horizontal="center" wrapText="1"/>
    </xf>
    <xf numFmtId="2" fontId="12" fillId="0" borderId="80" xfId="1" applyNumberFormat="1" applyFont="1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68" xfId="0" applyBorder="1" applyAlignment="1">
      <alignment horizontal="center"/>
    </xf>
    <xf numFmtId="0" fontId="11" fillId="0" borderId="36" xfId="0" applyFont="1" applyBorder="1" applyAlignment="1">
      <alignment horizontal="center"/>
    </xf>
    <xf numFmtId="166" fontId="10" fillId="0" borderId="97" xfId="0" applyNumberFormat="1" applyFont="1" applyBorder="1"/>
    <xf numFmtId="0" fontId="0" fillId="0" borderId="8" xfId="0" applyBorder="1" applyAlignment="1">
      <alignment horizontal="center" textRotation="90"/>
    </xf>
    <xf numFmtId="0" fontId="0" fillId="0" borderId="0" xfId="0" applyAlignment="1">
      <alignment horizontal="center" textRotation="90"/>
    </xf>
    <xf numFmtId="0" fontId="0" fillId="0" borderId="78" xfId="0" applyBorder="1" applyAlignment="1">
      <alignment horizontal="center"/>
    </xf>
    <xf numFmtId="166" fontId="12" fillId="0" borderId="68" xfId="1" applyNumberFormat="1" applyFont="1" applyBorder="1" applyAlignment="1">
      <alignment horizontal="right"/>
    </xf>
    <xf numFmtId="0" fontId="14" fillId="0" borderId="43" xfId="2" applyFont="1" applyBorder="1" applyAlignment="1">
      <alignment horizontal="center"/>
    </xf>
    <xf numFmtId="0" fontId="13" fillId="0" borderId="43" xfId="2" applyFont="1" applyBorder="1" applyAlignment="1">
      <alignment horizontal="center"/>
    </xf>
    <xf numFmtId="44" fontId="0" fillId="0" borderId="0" xfId="63" applyFont="1"/>
    <xf numFmtId="44" fontId="5" fillId="0" borderId="2" xfId="63" applyFont="1" applyBorder="1" applyAlignment="1">
      <alignment horizontal="center" vertical="top" wrapText="1"/>
    </xf>
    <xf numFmtId="44" fontId="5" fillId="0" borderId="0" xfId="63" applyFont="1" applyAlignment="1">
      <alignment horizontal="center" vertical="top" wrapText="1"/>
    </xf>
    <xf numFmtId="44" fontId="8" fillId="0" borderId="0" xfId="63" applyFont="1" applyAlignment="1">
      <alignment horizontal="left"/>
    </xf>
    <xf numFmtId="44" fontId="6" fillId="0" borderId="0" xfId="63" applyFont="1"/>
    <xf numFmtId="44" fontId="10" fillId="0" borderId="6" xfId="63" applyFont="1" applyBorder="1" applyAlignment="1">
      <alignment horizontal="center" wrapText="1"/>
    </xf>
    <xf numFmtId="44" fontId="11" fillId="0" borderId="70" xfId="63" applyFont="1" applyBorder="1" applyAlignment="1">
      <alignment horizontal="right"/>
    </xf>
    <xf numFmtId="44" fontId="11" fillId="0" borderId="87" xfId="63" applyFont="1" applyBorder="1" applyAlignment="1">
      <alignment horizontal="right"/>
    </xf>
    <xf numFmtId="44" fontId="11" fillId="0" borderId="82" xfId="63" applyFont="1" applyBorder="1" applyAlignment="1">
      <alignment horizontal="right"/>
    </xf>
    <xf numFmtId="44" fontId="11" fillId="0" borderId="94" xfId="63" applyFont="1" applyBorder="1" applyAlignment="1">
      <alignment horizontal="right"/>
    </xf>
    <xf numFmtId="0" fontId="0" fillId="0" borderId="0" xfId="0" applyAlignment="1">
      <alignment textRotation="90"/>
    </xf>
    <xf numFmtId="0" fontId="0" fillId="0" borderId="84" xfId="0" applyBorder="1" applyAlignment="1">
      <alignment textRotation="90"/>
    </xf>
    <xf numFmtId="2" fontId="11" fillId="0" borderId="76" xfId="1" applyNumberFormat="1" applyFont="1" applyBorder="1" applyAlignment="1">
      <alignment horizontal="left"/>
    </xf>
    <xf numFmtId="1" fontId="11" fillId="0" borderId="77" xfId="1" applyNumberFormat="1" applyFont="1" applyBorder="1" applyAlignment="1">
      <alignment horizontal="left"/>
    </xf>
    <xf numFmtId="0" fontId="11" fillId="0" borderId="77" xfId="1" applyFont="1" applyBorder="1"/>
    <xf numFmtId="0" fontId="11" fillId="0" borderId="77" xfId="1" applyFont="1" applyBorder="1" applyAlignment="1">
      <alignment horizontal="center"/>
    </xf>
    <xf numFmtId="0" fontId="11" fillId="0" borderId="77" xfId="2" applyFont="1" applyBorder="1" applyAlignment="1">
      <alignment horizontal="center"/>
    </xf>
    <xf numFmtId="2" fontId="11" fillId="0" borderId="77" xfId="1" applyNumberFormat="1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68" xfId="0" applyFont="1" applyBorder="1" applyAlignment="1">
      <alignment horizontal="center" wrapText="1"/>
    </xf>
    <xf numFmtId="1" fontId="11" fillId="0" borderId="76" xfId="1" applyNumberFormat="1" applyFont="1" applyBorder="1" applyAlignment="1">
      <alignment horizontal="left"/>
    </xf>
    <xf numFmtId="1" fontId="11" fillId="0" borderId="77" xfId="1" applyNumberFormat="1" applyFont="1" applyBorder="1" applyAlignment="1">
      <alignment horizontal="center"/>
    </xf>
    <xf numFmtId="0" fontId="11" fillId="0" borderId="77" xfId="0" applyFont="1" applyBorder="1" applyAlignment="1">
      <alignment horizontal="center" wrapText="1"/>
    </xf>
    <xf numFmtId="1" fontId="12" fillId="0" borderId="100" xfId="1" applyNumberFormat="1" applyFont="1" applyBorder="1" applyAlignment="1">
      <alignment horizontal="left"/>
    </xf>
    <xf numFmtId="1" fontId="12" fillId="0" borderId="8" xfId="1" applyNumberFormat="1" applyFont="1" applyBorder="1" applyAlignment="1">
      <alignment horizontal="left"/>
    </xf>
    <xf numFmtId="0" fontId="12" fillId="0" borderId="8" xfId="1" applyFont="1" applyBorder="1"/>
    <xf numFmtId="0" fontId="12" fillId="0" borderId="8" xfId="2" applyFont="1" applyBorder="1" applyAlignment="1">
      <alignment horizontal="center"/>
    </xf>
    <xf numFmtId="1" fontId="12" fillId="0" borderId="8" xfId="1" applyNumberFormat="1" applyFont="1" applyBorder="1" applyAlignment="1">
      <alignment horizontal="center"/>
    </xf>
    <xf numFmtId="2" fontId="12" fillId="0" borderId="8" xfId="1" applyNumberFormat="1" applyFont="1" applyBorder="1" applyAlignment="1">
      <alignment horizontal="center"/>
    </xf>
    <xf numFmtId="0" fontId="12" fillId="0" borderId="101" xfId="0" applyFont="1" applyBorder="1" applyAlignment="1">
      <alignment horizontal="center" wrapText="1"/>
    </xf>
    <xf numFmtId="166" fontId="10" fillId="0" borderId="102" xfId="0" applyNumberFormat="1" applyFont="1" applyBorder="1"/>
    <xf numFmtId="0" fontId="11" fillId="0" borderId="79" xfId="0" applyFont="1" applyBorder="1" applyAlignment="1">
      <alignment horizontal="left"/>
    </xf>
    <xf numFmtId="0" fontId="12" fillId="0" borderId="79" xfId="0" applyFont="1" applyBorder="1" applyAlignment="1">
      <alignment horizontal="center" wrapText="1"/>
    </xf>
    <xf numFmtId="0" fontId="15" fillId="0" borderId="77" xfId="0" applyFont="1" applyBorder="1" applyAlignment="1">
      <alignment horizontal="center" wrapText="1"/>
    </xf>
    <xf numFmtId="1" fontId="18" fillId="0" borderId="0" xfId="0" applyNumberFormat="1" applyFont="1"/>
    <xf numFmtId="0" fontId="14" fillId="0" borderId="49" xfId="0" applyFont="1" applyBorder="1" applyAlignment="1">
      <alignment horizontal="left"/>
    </xf>
    <xf numFmtId="2" fontId="14" fillId="0" borderId="44" xfId="0" applyNumberFormat="1" applyFont="1" applyBorder="1" applyAlignment="1">
      <alignment horizontal="center"/>
    </xf>
    <xf numFmtId="166" fontId="17" fillId="0" borderId="45" xfId="0" applyNumberFormat="1" applyFont="1" applyBorder="1"/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center"/>
    </xf>
    <xf numFmtId="0" fontId="14" fillId="0" borderId="43" xfId="0" applyFont="1" applyBorder="1"/>
    <xf numFmtId="2" fontId="14" fillId="0" borderId="43" xfId="0" applyNumberFormat="1" applyFont="1" applyBorder="1" applyAlignment="1">
      <alignment horizontal="center"/>
    </xf>
    <xf numFmtId="166" fontId="12" fillId="0" borderId="33" xfId="1" applyNumberFormat="1" applyFont="1" applyBorder="1" applyAlignment="1">
      <alignment horizontal="right"/>
    </xf>
    <xf numFmtId="2" fontId="10" fillId="0" borderId="7" xfId="0" applyNumberFormat="1" applyFont="1" applyBorder="1" applyAlignment="1">
      <alignment horizontal="center" wrapText="1"/>
    </xf>
    <xf numFmtId="0" fontId="0" fillId="26" borderId="0" xfId="0" applyFill="1"/>
    <xf numFmtId="0" fontId="1" fillId="26" borderId="0" xfId="1" applyFill="1"/>
    <xf numFmtId="0" fontId="55" fillId="0" borderId="0" xfId="0" applyFont="1" applyAlignment="1">
      <alignment horizontal="left"/>
    </xf>
    <xf numFmtId="0" fontId="16" fillId="0" borderId="77" xfId="0" applyFont="1" applyBorder="1"/>
    <xf numFmtId="0" fontId="0" fillId="0" borderId="77" xfId="0" applyBorder="1" applyAlignment="1">
      <alignment horizontal="center"/>
    </xf>
    <xf numFmtId="0" fontId="0" fillId="0" borderId="77" xfId="0" applyBorder="1"/>
    <xf numFmtId="0" fontId="0" fillId="0" borderId="101" xfId="0" applyBorder="1" applyAlignment="1">
      <alignment horizontal="center"/>
    </xf>
    <xf numFmtId="166" fontId="12" fillId="0" borderId="101" xfId="1" applyNumberFormat="1" applyFont="1" applyBorder="1" applyAlignment="1">
      <alignment horizontal="right"/>
    </xf>
    <xf numFmtId="0" fontId="16" fillId="0" borderId="8" xfId="0" applyFont="1" applyBorder="1" applyAlignment="1">
      <alignment horizontal="center"/>
    </xf>
    <xf numFmtId="0" fontId="16" fillId="0" borderId="78" xfId="0" applyFont="1" applyBorder="1" applyAlignment="1">
      <alignment horizontal="center"/>
    </xf>
    <xf numFmtId="0" fontId="16" fillId="0" borderId="77" xfId="0" applyFont="1" applyBorder="1" applyAlignment="1">
      <alignment horizontal="center"/>
    </xf>
    <xf numFmtId="166" fontId="13" fillId="2" borderId="70" xfId="1" applyNumberFormat="1" applyFont="1" applyFill="1" applyBorder="1" applyAlignment="1">
      <alignment horizontal="right"/>
    </xf>
    <xf numFmtId="0" fontId="0" fillId="0" borderId="76" xfId="0" applyBorder="1" applyAlignment="1">
      <alignment horizontal="center"/>
    </xf>
    <xf numFmtId="166" fontId="13" fillId="2" borderId="82" xfId="1" applyNumberFormat="1" applyFont="1" applyFill="1" applyBorder="1" applyAlignment="1">
      <alignment horizontal="right"/>
    </xf>
    <xf numFmtId="0" fontId="16" fillId="0" borderId="76" xfId="0" applyFont="1" applyBorder="1" applyAlignment="1">
      <alignment horizontal="center"/>
    </xf>
    <xf numFmtId="0" fontId="16" fillId="0" borderId="79" xfId="0" applyFont="1" applyBorder="1" applyAlignment="1">
      <alignment horizontal="center"/>
    </xf>
    <xf numFmtId="166" fontId="13" fillId="2" borderId="87" xfId="1" applyNumberFormat="1" applyFont="1" applyFill="1" applyBorder="1" applyAlignment="1">
      <alignment horizontal="right"/>
    </xf>
    <xf numFmtId="0" fontId="0" fillId="0" borderId="106" xfId="0" applyBorder="1" applyAlignment="1">
      <alignment horizontal="center"/>
    </xf>
    <xf numFmtId="166" fontId="13" fillId="0" borderId="107" xfId="1" applyNumberFormat="1" applyFont="1" applyBorder="1" applyAlignment="1">
      <alignment horizontal="right"/>
    </xf>
    <xf numFmtId="0" fontId="16" fillId="0" borderId="85" xfId="0" applyFont="1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6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78" xfId="0" applyBorder="1" applyAlignment="1">
      <alignment horizontal="left"/>
    </xf>
    <xf numFmtId="0" fontId="0" fillId="0" borderId="77" xfId="0" applyBorder="1" applyAlignment="1">
      <alignment horizontal="left"/>
    </xf>
    <xf numFmtId="0" fontId="16" fillId="0" borderId="77" xfId="0" applyFont="1" applyBorder="1" applyAlignment="1">
      <alignment horizontal="left"/>
    </xf>
    <xf numFmtId="0" fontId="16" fillId="0" borderId="79" xfId="0" applyFont="1" applyBorder="1" applyAlignment="1">
      <alignment horizontal="left"/>
    </xf>
    <xf numFmtId="0" fontId="3" fillId="0" borderId="2" xfId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0" fillId="0" borderId="71" xfId="0" applyBorder="1" applyAlignment="1">
      <alignment horizontal="center" vertical="center" textRotation="90" wrapText="1"/>
    </xf>
    <xf numFmtId="0" fontId="0" fillId="0" borderId="72" xfId="0" applyBorder="1" applyAlignment="1">
      <alignment horizontal="center" vertical="center" textRotation="90" wrapText="1"/>
    </xf>
    <xf numFmtId="0" fontId="0" fillId="0" borderId="73" xfId="0" applyBorder="1" applyAlignment="1">
      <alignment horizontal="center" vertical="center" textRotation="90" wrapText="1"/>
    </xf>
    <xf numFmtId="0" fontId="0" fillId="0" borderId="72" xfId="0" applyBorder="1" applyAlignment="1">
      <alignment wrapText="1"/>
    </xf>
    <xf numFmtId="0" fontId="0" fillId="0" borderId="73" xfId="0" applyBorder="1" applyAlignment="1">
      <alignment wrapText="1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72" xfId="0" applyBorder="1" applyAlignment="1">
      <alignment textRotation="90" wrapText="1"/>
    </xf>
    <xf numFmtId="0" fontId="0" fillId="0" borderId="73" xfId="0" applyBorder="1" applyAlignment="1">
      <alignment textRotation="90" wrapText="1"/>
    </xf>
    <xf numFmtId="0" fontId="0" fillId="0" borderId="88" xfId="0" applyBorder="1" applyAlignment="1">
      <alignment horizontal="center" vertical="center" textRotation="90" wrapText="1"/>
    </xf>
    <xf numFmtId="0" fontId="0" fillId="0" borderId="89" xfId="0" applyBorder="1" applyAlignment="1">
      <alignment horizontal="center" vertical="center" textRotation="90" wrapText="1"/>
    </xf>
    <xf numFmtId="0" fontId="0" fillId="0" borderId="90" xfId="0" applyBorder="1" applyAlignment="1">
      <alignment horizontal="center" vertical="center" textRotation="90" wrapText="1"/>
    </xf>
    <xf numFmtId="0" fontId="0" fillId="0" borderId="74" xfId="0" applyBorder="1" applyAlignment="1">
      <alignment horizontal="center" vertical="center" textRotation="90"/>
    </xf>
    <xf numFmtId="0" fontId="0" fillId="0" borderId="75" xfId="0" applyBorder="1" applyAlignment="1">
      <alignment horizontal="center" vertical="center" textRotation="90"/>
    </xf>
    <xf numFmtId="0" fontId="0" fillId="0" borderId="91" xfId="0" applyBorder="1" applyAlignment="1">
      <alignment horizontal="center" vertical="center" textRotation="90"/>
    </xf>
    <xf numFmtId="0" fontId="0" fillId="0" borderId="72" xfId="0" applyBorder="1" applyAlignment="1">
      <alignment horizontal="center" vertical="center" textRotation="90"/>
    </xf>
    <xf numFmtId="0" fontId="0" fillId="0" borderId="73" xfId="0" applyBorder="1" applyAlignment="1">
      <alignment horizontal="center" vertical="center" textRotation="90"/>
    </xf>
    <xf numFmtId="0" fontId="0" fillId="0" borderId="71" xfId="0" applyBorder="1" applyAlignment="1">
      <alignment horizontal="center" vertical="center" textRotation="90"/>
    </xf>
    <xf numFmtId="0" fontId="0" fillId="0" borderId="104" xfId="0" applyBorder="1" applyAlignment="1">
      <alignment horizontal="center" vertical="center" textRotation="90" wrapText="1" shrinkToFit="1"/>
    </xf>
    <xf numFmtId="0" fontId="0" fillId="0" borderId="105" xfId="0" applyBorder="1" applyAlignment="1">
      <alignment horizontal="center" vertical="center" textRotation="90" wrapText="1" shrinkToFit="1"/>
    </xf>
    <xf numFmtId="0" fontId="0" fillId="0" borderId="108" xfId="0" applyBorder="1" applyAlignment="1">
      <alignment horizontal="center" vertical="center" textRotation="90" wrapText="1" shrinkToFit="1"/>
    </xf>
    <xf numFmtId="0" fontId="0" fillId="0" borderId="0" xfId="0" applyAlignment="1">
      <alignment horizontal="center" textRotation="90"/>
    </xf>
    <xf numFmtId="0" fontId="0" fillId="0" borderId="103" xfId="0" applyBorder="1" applyAlignment="1">
      <alignment horizontal="center" vertical="center" textRotation="90"/>
    </xf>
    <xf numFmtId="0" fontId="0" fillId="0" borderId="98" xfId="0" applyBorder="1" applyAlignment="1">
      <alignment horizontal="center" vertical="center" textRotation="90"/>
    </xf>
    <xf numFmtId="0" fontId="0" fillId="0" borderId="99" xfId="0" applyBorder="1" applyAlignment="1">
      <alignment horizontal="center" vertical="center" textRotation="90"/>
    </xf>
    <xf numFmtId="0" fontId="16" fillId="0" borderId="88" xfId="0" applyFont="1" applyBorder="1" applyAlignment="1">
      <alignment horizontal="center" vertical="center" textRotation="90" wrapText="1"/>
    </xf>
    <xf numFmtId="0" fontId="16" fillId="0" borderId="89" xfId="0" applyFont="1" applyBorder="1" applyAlignment="1">
      <alignment horizontal="center" vertical="center" textRotation="90" wrapText="1"/>
    </xf>
    <xf numFmtId="0" fontId="16" fillId="0" borderId="90" xfId="0" applyFont="1" applyBorder="1" applyAlignment="1">
      <alignment horizontal="center" vertical="center" textRotation="90" wrapText="1"/>
    </xf>
    <xf numFmtId="0" fontId="53" fillId="0" borderId="71" xfId="0" applyFont="1" applyBorder="1" applyAlignment="1">
      <alignment horizontal="center" vertical="center" textRotation="90" wrapText="1"/>
    </xf>
    <xf numFmtId="0" fontId="53" fillId="0" borderId="72" xfId="0" applyFont="1" applyBorder="1" applyAlignment="1">
      <alignment horizontal="center" vertical="center" textRotation="90" wrapText="1"/>
    </xf>
    <xf numFmtId="0" fontId="52" fillId="0" borderId="88" xfId="0" applyFont="1" applyBorder="1" applyAlignment="1">
      <alignment horizontal="center" vertical="center" textRotation="90" wrapText="1"/>
    </xf>
    <xf numFmtId="0" fontId="52" fillId="0" borderId="89" xfId="0" applyFont="1" applyBorder="1" applyAlignment="1">
      <alignment horizontal="center" vertical="center" textRotation="90" wrapText="1"/>
    </xf>
    <xf numFmtId="0" fontId="52" fillId="0" borderId="90" xfId="0" applyFont="1" applyBorder="1" applyAlignment="1">
      <alignment horizontal="center" vertical="center" textRotation="90" wrapText="1"/>
    </xf>
    <xf numFmtId="0" fontId="54" fillId="0" borderId="70" xfId="0" applyFont="1" applyBorder="1" applyAlignment="1">
      <alignment horizontal="center" vertical="center" textRotation="90" wrapText="1"/>
    </xf>
    <xf numFmtId="0" fontId="54" fillId="0" borderId="82" xfId="0" applyFont="1" applyBorder="1" applyAlignment="1">
      <alignment horizontal="center" vertical="center" textRotation="90" wrapText="1"/>
    </xf>
    <xf numFmtId="0" fontId="54" fillId="0" borderId="87" xfId="0" applyFont="1" applyBorder="1" applyAlignment="1">
      <alignment horizontal="center" vertical="center" textRotation="90" wrapText="1"/>
    </xf>
    <xf numFmtId="0" fontId="53" fillId="0" borderId="73" xfId="0" applyFont="1" applyBorder="1" applyAlignment="1">
      <alignment horizontal="center" vertical="center" textRotation="90" wrapText="1"/>
    </xf>
    <xf numFmtId="0" fontId="52" fillId="0" borderId="71" xfId="0" applyFont="1" applyBorder="1" applyAlignment="1">
      <alignment horizontal="center" vertical="center" textRotation="90" wrapText="1"/>
    </xf>
    <xf numFmtId="0" fontId="52" fillId="0" borderId="72" xfId="0" applyFont="1" applyBorder="1" applyAlignment="1">
      <alignment horizontal="center" vertical="center" textRotation="90" wrapText="1"/>
    </xf>
    <xf numFmtId="0" fontId="52" fillId="0" borderId="73" xfId="0" applyFont="1" applyBorder="1" applyAlignment="1">
      <alignment horizontal="center" vertical="center" textRotation="90" wrapText="1"/>
    </xf>
  </cellXfs>
  <cellStyles count="64">
    <cellStyle name="20 % – Zvýraznění1 2" xfId="3" xr:uid="{00000000-0005-0000-0000-000000000000}"/>
    <cellStyle name="20 % – Zvýraznění1 3" xfId="4" xr:uid="{00000000-0005-0000-0000-000001000000}"/>
    <cellStyle name="20 % – Zvýraznění2 2" xfId="5" xr:uid="{00000000-0005-0000-0000-000002000000}"/>
    <cellStyle name="20 % – Zvýraznění2 3" xfId="6" xr:uid="{00000000-0005-0000-0000-000003000000}"/>
    <cellStyle name="20 % – Zvýraznění3 2" xfId="7" xr:uid="{00000000-0005-0000-0000-000004000000}"/>
    <cellStyle name="20 % – Zvýraznění3 3" xfId="8" xr:uid="{00000000-0005-0000-0000-000005000000}"/>
    <cellStyle name="20 % – Zvýraznění4 2" xfId="9" xr:uid="{00000000-0005-0000-0000-000006000000}"/>
    <cellStyle name="20 % – Zvýraznění4 3" xfId="10" xr:uid="{00000000-0005-0000-0000-000007000000}"/>
    <cellStyle name="20 % – Zvýraznění5 2" xfId="11" xr:uid="{00000000-0005-0000-0000-000008000000}"/>
    <cellStyle name="20 % – Zvýraznění5 3" xfId="12" xr:uid="{00000000-0005-0000-0000-000009000000}"/>
    <cellStyle name="20 % – Zvýraznění6 2" xfId="13" xr:uid="{00000000-0005-0000-0000-00000A000000}"/>
    <cellStyle name="20 % – Zvýraznění6 3" xfId="14" xr:uid="{00000000-0005-0000-0000-00000B000000}"/>
    <cellStyle name="40 % – Zvýraznění1 2" xfId="15" xr:uid="{00000000-0005-0000-0000-00000C000000}"/>
    <cellStyle name="40 % – Zvýraznění1 3" xfId="16" xr:uid="{00000000-0005-0000-0000-00000D000000}"/>
    <cellStyle name="40 % – Zvýraznění2 2" xfId="17" xr:uid="{00000000-0005-0000-0000-00000E000000}"/>
    <cellStyle name="40 % – Zvýraznění2 3" xfId="18" xr:uid="{00000000-0005-0000-0000-00000F000000}"/>
    <cellStyle name="40 % – Zvýraznění3 2" xfId="19" xr:uid="{00000000-0005-0000-0000-000010000000}"/>
    <cellStyle name="40 % – Zvýraznění3 3" xfId="20" xr:uid="{00000000-0005-0000-0000-000011000000}"/>
    <cellStyle name="40 % – Zvýraznění4 2" xfId="21" xr:uid="{00000000-0005-0000-0000-000012000000}"/>
    <cellStyle name="40 % – Zvýraznění4 3" xfId="22" xr:uid="{00000000-0005-0000-0000-000013000000}"/>
    <cellStyle name="40 % – Zvýraznění5 2" xfId="23" xr:uid="{00000000-0005-0000-0000-000014000000}"/>
    <cellStyle name="40 % – Zvýraznění5 3" xfId="24" xr:uid="{00000000-0005-0000-0000-000015000000}"/>
    <cellStyle name="40 % – Zvýraznění6 2" xfId="25" xr:uid="{00000000-0005-0000-0000-000016000000}"/>
    <cellStyle name="40 % – Zvýraznění6 3" xfId="26" xr:uid="{00000000-0005-0000-0000-000017000000}"/>
    <cellStyle name="60 % – Zvýraznění1 2" xfId="27" xr:uid="{00000000-0005-0000-0000-000018000000}"/>
    <cellStyle name="60 % – Zvýraznění2 2" xfId="28" xr:uid="{00000000-0005-0000-0000-000019000000}"/>
    <cellStyle name="60 % – Zvýraznění3 2" xfId="29" xr:uid="{00000000-0005-0000-0000-00001A000000}"/>
    <cellStyle name="60 % – Zvýraznění4 2" xfId="30" xr:uid="{00000000-0005-0000-0000-00001B000000}"/>
    <cellStyle name="60 % – Zvýraznění5 2" xfId="31" xr:uid="{00000000-0005-0000-0000-00001C000000}"/>
    <cellStyle name="60 % – Zvýraznění6 2" xfId="32" xr:uid="{00000000-0005-0000-0000-00001D000000}"/>
    <cellStyle name="Celkem 2" xfId="33" xr:uid="{00000000-0005-0000-0000-00001E000000}"/>
    <cellStyle name="Čárka 2" xfId="34" xr:uid="{00000000-0005-0000-0000-00001F000000}"/>
    <cellStyle name="Chybně 2" xfId="35" xr:uid="{00000000-0005-0000-0000-000020000000}"/>
    <cellStyle name="Kontrolní buňka 2" xfId="36" xr:uid="{00000000-0005-0000-0000-000021000000}"/>
    <cellStyle name="Měna" xfId="63" builtinId="4"/>
    <cellStyle name="Nadpis 1 2" xfId="37" xr:uid="{00000000-0005-0000-0000-000022000000}"/>
    <cellStyle name="Nadpis 2 2" xfId="38" xr:uid="{00000000-0005-0000-0000-000023000000}"/>
    <cellStyle name="Nadpis 3 2" xfId="39" xr:uid="{00000000-0005-0000-0000-000024000000}"/>
    <cellStyle name="Nadpis 4 2" xfId="40" xr:uid="{00000000-0005-0000-0000-000025000000}"/>
    <cellStyle name="Název 2" xfId="41" xr:uid="{00000000-0005-0000-0000-000026000000}"/>
    <cellStyle name="Neutrální 2" xfId="42" xr:uid="{00000000-0005-0000-0000-000027000000}"/>
    <cellStyle name="Normální" xfId="0" builtinId="0"/>
    <cellStyle name="Normální 2" xfId="43" xr:uid="{00000000-0005-0000-0000-000029000000}"/>
    <cellStyle name="Normální 3" xfId="44" xr:uid="{00000000-0005-0000-0000-00002A000000}"/>
    <cellStyle name="normální_Nzaklsor" xfId="2" xr:uid="{00000000-0005-0000-0000-00002B000000}"/>
    <cellStyle name="normální_Zakladni" xfId="1" xr:uid="{00000000-0005-0000-0000-00002C000000}"/>
    <cellStyle name="písmo DEM ceník" xfId="45" xr:uid="{00000000-0005-0000-0000-00002D000000}"/>
    <cellStyle name="Poznámka 2" xfId="46" xr:uid="{00000000-0005-0000-0000-00002E000000}"/>
    <cellStyle name="Procenta 2" xfId="47" xr:uid="{00000000-0005-0000-0000-00002F000000}"/>
    <cellStyle name="Propojená buňka 2" xfId="48" xr:uid="{00000000-0005-0000-0000-000030000000}"/>
    <cellStyle name="Správně 2" xfId="49" xr:uid="{00000000-0005-0000-0000-000031000000}"/>
    <cellStyle name="Standard 2" xfId="50" xr:uid="{00000000-0005-0000-0000-000032000000}"/>
    <cellStyle name="Styl 1" xfId="51" xr:uid="{00000000-0005-0000-0000-000033000000}"/>
    <cellStyle name="Text upozornění 2" xfId="52" xr:uid="{00000000-0005-0000-0000-000034000000}"/>
    <cellStyle name="Vstup 2" xfId="53" xr:uid="{00000000-0005-0000-0000-000035000000}"/>
    <cellStyle name="Výpočet 2" xfId="54" xr:uid="{00000000-0005-0000-0000-000036000000}"/>
    <cellStyle name="Výstup 2" xfId="55" xr:uid="{00000000-0005-0000-0000-000037000000}"/>
    <cellStyle name="Vysvětlující text 2" xfId="56" xr:uid="{00000000-0005-0000-0000-000038000000}"/>
    <cellStyle name="Zvýraznění 1 2" xfId="57" xr:uid="{00000000-0005-0000-0000-000039000000}"/>
    <cellStyle name="Zvýraznění 2 2" xfId="58" xr:uid="{00000000-0005-0000-0000-00003A000000}"/>
    <cellStyle name="Zvýraznění 3 2" xfId="59" xr:uid="{00000000-0005-0000-0000-00003B000000}"/>
    <cellStyle name="Zvýraznění 4 2" xfId="60" xr:uid="{00000000-0005-0000-0000-00003C000000}"/>
    <cellStyle name="Zvýraznění 5 2" xfId="61" xr:uid="{00000000-0005-0000-0000-00003D000000}"/>
    <cellStyle name="Zvýraznění 6 2" xfId="62" xr:uid="{00000000-0005-0000-0000-00003E000000}"/>
  </cellStyles>
  <dxfs count="0"/>
  <tableStyles count="0" defaultTableStyle="TableStyleMedium2" defaultPivotStyle="PivotStyleLight16"/>
  <colors>
    <mruColors>
      <color rgb="FFFFFFFF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6106582" cy="1280249"/>
    <xdr:pic>
      <xdr:nvPicPr>
        <xdr:cNvPr id="2" name="Obrázek 1">
          <a:extLst>
            <a:ext uri="{FF2B5EF4-FFF2-40B4-BE49-F238E27FC236}">
              <a16:creationId xmlns:a16="http://schemas.microsoft.com/office/drawing/2014/main" id="{22BAB70A-16FC-45EC-B784-1DA032CF1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106582" cy="1280249"/>
        </a:xfrm>
        <a:prstGeom prst="rect">
          <a:avLst/>
        </a:prstGeom>
      </xdr:spPr>
    </xdr:pic>
    <xdr:clientData/>
  </xdr:oneCellAnchor>
  <xdr:twoCellAnchor>
    <xdr:from>
      <xdr:col>5</xdr:col>
      <xdr:colOff>406143</xdr:colOff>
      <xdr:row>0</xdr:row>
      <xdr:rowOff>0</xdr:rowOff>
    </xdr:from>
    <xdr:to>
      <xdr:col>14</xdr:col>
      <xdr:colOff>186266</xdr:colOff>
      <xdr:row>4</xdr:row>
      <xdr:rowOff>531495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568B3CA-98AC-4CF8-A94B-C33AE60E51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99" r="9274"/>
        <a:stretch/>
      </xdr:blipFill>
      <xdr:spPr>
        <a:xfrm>
          <a:off x="6104210" y="0"/>
          <a:ext cx="5622123" cy="12765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6106582" cy="1280249"/>
    <xdr:pic>
      <xdr:nvPicPr>
        <xdr:cNvPr id="2" name="Obrázek 1">
          <a:extLst>
            <a:ext uri="{FF2B5EF4-FFF2-40B4-BE49-F238E27FC236}">
              <a16:creationId xmlns:a16="http://schemas.microsoft.com/office/drawing/2014/main" id="{5424E61B-2CB0-4800-9CBA-2F84EEDA6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106582" cy="1280249"/>
        </a:xfrm>
        <a:prstGeom prst="rect">
          <a:avLst/>
        </a:prstGeom>
      </xdr:spPr>
    </xdr:pic>
    <xdr:clientData/>
  </xdr:oneCellAnchor>
  <xdr:twoCellAnchor>
    <xdr:from>
      <xdr:col>3</xdr:col>
      <xdr:colOff>630555</xdr:colOff>
      <xdr:row>0</xdr:row>
      <xdr:rowOff>0</xdr:rowOff>
    </xdr:from>
    <xdr:to>
      <xdr:col>12</xdr:col>
      <xdr:colOff>13758</xdr:colOff>
      <xdr:row>4</xdr:row>
      <xdr:rowOff>549486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1EE17CD-A35C-4F59-88B8-476E228C09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99" r="9274"/>
        <a:stretch/>
      </xdr:blipFill>
      <xdr:spPr>
        <a:xfrm>
          <a:off x="4349115" y="0"/>
          <a:ext cx="5006763" cy="12810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3</xdr:row>
      <xdr:rowOff>777240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B8F0F09-3996-44CD-A7E3-BF9335B59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16040" cy="1325880"/>
        </a:xfrm>
        <a:prstGeom prst="rect">
          <a:avLst/>
        </a:prstGeom>
      </xdr:spPr>
    </xdr:pic>
    <xdr:clientData/>
  </xdr:twoCellAnchor>
  <xdr:twoCellAnchor editAs="oneCell">
    <xdr:from>
      <xdr:col>4</xdr:col>
      <xdr:colOff>1059180</xdr:colOff>
      <xdr:row>0</xdr:row>
      <xdr:rowOff>0</xdr:rowOff>
    </xdr:from>
    <xdr:to>
      <xdr:col>14</xdr:col>
      <xdr:colOff>4471</xdr:colOff>
      <xdr:row>3</xdr:row>
      <xdr:rowOff>784860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6CB27FB-6E7B-BB8B-684C-BE379BF88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0300" y="0"/>
          <a:ext cx="4949851" cy="1333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15876</xdr:rowOff>
    </xdr:from>
    <xdr:to>
      <xdr:col>5</xdr:col>
      <xdr:colOff>616902</xdr:colOff>
      <xdr:row>4</xdr:row>
      <xdr:rowOff>225426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7878A95-5359-4289-8F52-0EFA9D908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6"/>
          <a:ext cx="6029007" cy="1290320"/>
        </a:xfrm>
        <a:prstGeom prst="rect">
          <a:avLst/>
        </a:prstGeom>
      </xdr:spPr>
    </xdr:pic>
    <xdr:clientData/>
  </xdr:twoCellAnchor>
  <xdr:twoCellAnchor editAs="oneCell">
    <xdr:from>
      <xdr:col>4</xdr:col>
      <xdr:colOff>258128</xdr:colOff>
      <xdr:row>0</xdr:row>
      <xdr:rowOff>0</xdr:rowOff>
    </xdr:from>
    <xdr:to>
      <xdr:col>14</xdr:col>
      <xdr:colOff>28893</xdr:colOff>
      <xdr:row>4</xdr:row>
      <xdr:rowOff>220579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05049C9-EE9D-4042-9DE3-3069D0A19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95788" y="0"/>
          <a:ext cx="5493385" cy="13026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tohrova Jana" id="{FD6B728E-7335-406D-924A-42705A934CD6}" userId="S::jana.stohrova@fv-plast.cz::464650ad-5110-4df0-b3d5-12e54d6b0a26" providerId="AD"/>
</personList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236" dT="2023-02-21T11:01:42.90" personId="{FD6B728E-7335-406D-924A-42705A934CD6}" id="{B4808F2A-3A19-4285-ABAE-5A83D2CFF571}">
    <text xml:space="preserve">21.02.2023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84"/>
  <sheetViews>
    <sheetView tabSelected="1" showWhiteSpace="0" topLeftCell="A322" zoomScale="90" zoomScaleNormal="90" zoomScaleSheetLayoutView="80" workbookViewId="0">
      <selection activeCell="H11" sqref="H11"/>
    </sheetView>
  </sheetViews>
  <sheetFormatPr defaultRowHeight="15" x14ac:dyDescent="0.25"/>
  <cols>
    <col min="1" max="1" width="13.140625" customWidth="1"/>
    <col min="2" max="2" width="13.7109375" customWidth="1"/>
    <col min="3" max="3" width="38.5703125" style="393" customWidth="1"/>
    <col min="4" max="4" width="11.7109375" customWidth="1"/>
    <col min="5" max="5" width="6" customWidth="1"/>
    <col min="6" max="6" width="8.140625" customWidth="1"/>
    <col min="7" max="7" width="5.7109375" customWidth="1"/>
    <col min="8" max="8" width="17.140625" bestFit="1" customWidth="1"/>
    <col min="9" max="9" width="5.7109375" customWidth="1"/>
    <col min="10" max="10" width="8.85546875" customWidth="1"/>
    <col min="11" max="11" width="7.28515625" customWidth="1"/>
    <col min="12" max="12" width="8.7109375" customWidth="1"/>
    <col min="13" max="13" width="11.7109375" customWidth="1"/>
    <col min="14" max="14" width="12" style="42" customWidth="1"/>
    <col min="17" max="17" width="18.42578125" bestFit="1" customWidth="1"/>
  </cols>
  <sheetData>
    <row r="1" spans="1:17" x14ac:dyDescent="0.25">
      <c r="A1" s="1" t="s">
        <v>341</v>
      </c>
      <c r="B1" s="678"/>
      <c r="C1" s="679"/>
      <c r="D1" s="679"/>
      <c r="E1" s="679"/>
      <c r="F1" s="679"/>
      <c r="G1" s="679"/>
      <c r="H1" s="679"/>
      <c r="I1" s="679"/>
      <c r="J1" s="679"/>
      <c r="K1" s="41"/>
    </row>
    <row r="2" spans="1:17" x14ac:dyDescent="0.25">
      <c r="A2" s="2"/>
      <c r="B2" s="680"/>
      <c r="C2" s="681"/>
      <c r="D2" s="681"/>
      <c r="E2" s="681"/>
      <c r="F2" s="681"/>
      <c r="G2" s="681"/>
      <c r="H2" s="681"/>
      <c r="I2" s="681"/>
      <c r="J2" s="681"/>
      <c r="K2" s="43"/>
    </row>
    <row r="3" spans="1:17" x14ac:dyDescent="0.25">
      <c r="A3" s="3"/>
      <c r="B3" s="682"/>
      <c r="C3" s="682"/>
      <c r="D3" s="682"/>
      <c r="E3" s="682"/>
      <c r="F3" s="682"/>
      <c r="G3" s="682"/>
      <c r="H3" s="682"/>
      <c r="I3" s="682"/>
      <c r="J3" s="682"/>
      <c r="K3" s="4"/>
    </row>
    <row r="4" spans="1:17" x14ac:dyDescent="0.25">
      <c r="A4" s="3"/>
      <c r="B4" s="5"/>
      <c r="C4" s="44"/>
      <c r="D4" s="5"/>
      <c r="E4" s="5"/>
      <c r="F4" s="5"/>
      <c r="G4" s="6"/>
      <c r="H4" s="6"/>
      <c r="I4" s="6"/>
      <c r="J4" s="6"/>
      <c r="K4" s="4"/>
      <c r="L4" s="7"/>
      <c r="M4" s="7"/>
      <c r="N4" s="45"/>
    </row>
    <row r="5" spans="1:17" ht="45" customHeight="1" thickBot="1" x14ac:dyDescent="0.3">
      <c r="A5" s="46"/>
      <c r="B5" s="8"/>
      <c r="C5" s="9"/>
      <c r="D5" s="8"/>
      <c r="E5" s="6"/>
      <c r="F5" s="6"/>
      <c r="G5" s="6"/>
      <c r="H5" s="6"/>
      <c r="I5" s="6"/>
      <c r="J5" s="8"/>
      <c r="K5" s="10"/>
      <c r="L5" s="5"/>
      <c r="M5" s="5"/>
      <c r="N5" s="47"/>
    </row>
    <row r="6" spans="1:17" ht="26.45" customHeight="1" thickBot="1" x14ac:dyDescent="0.3">
      <c r="A6" s="11" t="s">
        <v>0</v>
      </c>
      <c r="B6" s="48" t="s">
        <v>1</v>
      </c>
      <c r="C6" s="49" t="s">
        <v>2</v>
      </c>
      <c r="D6" s="12" t="s">
        <v>342</v>
      </c>
      <c r="E6" s="12" t="s">
        <v>343</v>
      </c>
      <c r="F6" s="12" t="s">
        <v>3</v>
      </c>
      <c r="G6" s="12" t="s">
        <v>344</v>
      </c>
      <c r="H6" s="12"/>
      <c r="I6" s="12" t="s">
        <v>345</v>
      </c>
      <c r="J6" s="13" t="s">
        <v>4</v>
      </c>
      <c r="K6" s="14" t="s">
        <v>5</v>
      </c>
      <c r="L6" s="15" t="s">
        <v>2618</v>
      </c>
      <c r="M6" s="15" t="s">
        <v>2616</v>
      </c>
      <c r="N6" s="50" t="s">
        <v>346</v>
      </c>
    </row>
    <row r="7" spans="1:17" x14ac:dyDescent="0.25">
      <c r="A7" s="51" t="s">
        <v>347</v>
      </c>
      <c r="B7" s="52" t="s">
        <v>347</v>
      </c>
      <c r="C7" s="53" t="s">
        <v>348</v>
      </c>
      <c r="D7" s="54" t="s">
        <v>349</v>
      </c>
      <c r="E7" s="54">
        <v>4</v>
      </c>
      <c r="F7" s="54" t="s">
        <v>6</v>
      </c>
      <c r="G7" s="54">
        <v>160</v>
      </c>
      <c r="H7" s="54">
        <v>160</v>
      </c>
      <c r="I7" s="54">
        <v>4</v>
      </c>
      <c r="J7" s="55">
        <v>9.5000000000000001E-2</v>
      </c>
      <c r="K7" s="56">
        <v>0.27500000000000002</v>
      </c>
      <c r="L7" s="57" t="s">
        <v>350</v>
      </c>
      <c r="M7" s="57" t="s">
        <v>2615</v>
      </c>
      <c r="N7" s="58">
        <v>36.58</v>
      </c>
      <c r="O7" s="683" t="s">
        <v>2562</v>
      </c>
      <c r="Q7" s="40"/>
    </row>
    <row r="8" spans="1:17" ht="15" customHeight="1" x14ac:dyDescent="0.25">
      <c r="A8" s="59" t="s">
        <v>351</v>
      </c>
      <c r="B8" s="60" t="s">
        <v>351</v>
      </c>
      <c r="C8" s="61" t="s">
        <v>352</v>
      </c>
      <c r="D8" s="62" t="s">
        <v>353</v>
      </c>
      <c r="E8" s="62">
        <v>4</v>
      </c>
      <c r="F8" s="62" t="s">
        <v>6</v>
      </c>
      <c r="G8" s="62">
        <v>100</v>
      </c>
      <c r="H8" s="62">
        <v>100</v>
      </c>
      <c r="I8" s="62">
        <v>4</v>
      </c>
      <c r="J8" s="63">
        <v>0.127</v>
      </c>
      <c r="K8" s="62">
        <v>0.44</v>
      </c>
      <c r="L8" s="64" t="s">
        <v>350</v>
      </c>
      <c r="M8" s="64" t="s">
        <v>2615</v>
      </c>
      <c r="N8" s="65">
        <v>46.98</v>
      </c>
      <c r="O8" s="684"/>
      <c r="Q8" s="40"/>
    </row>
    <row r="9" spans="1:17" ht="15" customHeight="1" x14ac:dyDescent="0.25">
      <c r="A9" s="59" t="s">
        <v>354</v>
      </c>
      <c r="B9" s="66" t="s">
        <v>354</v>
      </c>
      <c r="C9" s="61" t="s">
        <v>355</v>
      </c>
      <c r="D9" s="62" t="s">
        <v>356</v>
      </c>
      <c r="E9" s="62">
        <v>4</v>
      </c>
      <c r="F9" s="62" t="s">
        <v>6</v>
      </c>
      <c r="G9" s="62">
        <v>60</v>
      </c>
      <c r="H9" s="62">
        <v>60</v>
      </c>
      <c r="I9" s="62">
        <v>4</v>
      </c>
      <c r="J9" s="63">
        <v>0.191</v>
      </c>
      <c r="K9" s="67">
        <v>0.73299999999999998</v>
      </c>
      <c r="L9" s="64" t="s">
        <v>350</v>
      </c>
      <c r="M9" s="64" t="s">
        <v>2615</v>
      </c>
      <c r="N9" s="65">
        <v>75.73</v>
      </c>
      <c r="O9" s="684"/>
      <c r="Q9" s="40"/>
    </row>
    <row r="10" spans="1:17" ht="15" customHeight="1" x14ac:dyDescent="0.25">
      <c r="A10" s="59" t="s">
        <v>357</v>
      </c>
      <c r="B10" s="66" t="s">
        <v>357</v>
      </c>
      <c r="C10" s="61" t="s">
        <v>358</v>
      </c>
      <c r="D10" s="62" t="s">
        <v>359</v>
      </c>
      <c r="E10" s="62">
        <v>4</v>
      </c>
      <c r="F10" s="62" t="s">
        <v>6</v>
      </c>
      <c r="G10" s="62">
        <v>40</v>
      </c>
      <c r="H10" s="62">
        <v>40</v>
      </c>
      <c r="I10" s="62">
        <v>4</v>
      </c>
      <c r="J10" s="63">
        <v>0.29799999999999999</v>
      </c>
      <c r="K10" s="67">
        <v>1.1000000000000001</v>
      </c>
      <c r="L10" s="64" t="s">
        <v>350</v>
      </c>
      <c r="M10" s="64" t="s">
        <v>2615</v>
      </c>
      <c r="N10" s="648">
        <v>127.45</v>
      </c>
      <c r="O10" s="684"/>
      <c r="Q10" s="40"/>
    </row>
    <row r="11" spans="1:17" x14ac:dyDescent="0.25">
      <c r="A11" s="59" t="s">
        <v>360</v>
      </c>
      <c r="B11" s="66" t="s">
        <v>360</v>
      </c>
      <c r="C11" s="61" t="s">
        <v>361</v>
      </c>
      <c r="D11" s="62" t="s">
        <v>362</v>
      </c>
      <c r="E11" s="62">
        <v>4</v>
      </c>
      <c r="F11" s="62" t="s">
        <v>6</v>
      </c>
      <c r="G11" s="62">
        <v>24</v>
      </c>
      <c r="H11" s="62">
        <v>24</v>
      </c>
      <c r="I11" s="62">
        <v>4</v>
      </c>
      <c r="J11" s="63">
        <v>0.41199999999999998</v>
      </c>
      <c r="K11" s="67">
        <v>1.833</v>
      </c>
      <c r="L11" s="64" t="s">
        <v>350</v>
      </c>
      <c r="M11" s="64" t="s">
        <v>2615</v>
      </c>
      <c r="N11" s="65">
        <v>158.47999999999999</v>
      </c>
      <c r="O11" s="684"/>
      <c r="Q11" s="40"/>
    </row>
    <row r="12" spans="1:17" x14ac:dyDescent="0.25">
      <c r="A12" s="59" t="s">
        <v>363</v>
      </c>
      <c r="B12" s="66" t="s">
        <v>363</v>
      </c>
      <c r="C12" s="61" t="s">
        <v>364</v>
      </c>
      <c r="D12" s="62" t="s">
        <v>365</v>
      </c>
      <c r="E12" s="62">
        <v>4</v>
      </c>
      <c r="F12" s="62" t="s">
        <v>6</v>
      </c>
      <c r="G12" s="62">
        <v>16</v>
      </c>
      <c r="H12" s="62">
        <v>16</v>
      </c>
      <c r="I12" s="62">
        <v>4</v>
      </c>
      <c r="J12" s="63">
        <v>0.63800000000000001</v>
      </c>
      <c r="K12" s="67">
        <v>2.75</v>
      </c>
      <c r="L12" s="64" t="s">
        <v>350</v>
      </c>
      <c r="M12" s="64" t="s">
        <v>2615</v>
      </c>
      <c r="N12" s="65">
        <v>236.72</v>
      </c>
      <c r="O12" s="684"/>
      <c r="Q12" s="40"/>
    </row>
    <row r="13" spans="1:17" x14ac:dyDescent="0.25">
      <c r="A13" s="59" t="s">
        <v>366</v>
      </c>
      <c r="B13" s="66" t="s">
        <v>366</v>
      </c>
      <c r="C13" s="61" t="s">
        <v>367</v>
      </c>
      <c r="D13" s="62" t="s">
        <v>368</v>
      </c>
      <c r="E13" s="62">
        <v>4</v>
      </c>
      <c r="F13" s="62" t="s">
        <v>6</v>
      </c>
      <c r="G13" s="62">
        <v>12</v>
      </c>
      <c r="H13" s="62">
        <v>12</v>
      </c>
      <c r="I13" s="62">
        <v>4</v>
      </c>
      <c r="J13" s="63">
        <v>1.01</v>
      </c>
      <c r="K13" s="67">
        <v>4.0739999999999998</v>
      </c>
      <c r="L13" s="64" t="s">
        <v>350</v>
      </c>
      <c r="M13" s="64" t="s">
        <v>2615</v>
      </c>
      <c r="N13" s="65">
        <v>383.47</v>
      </c>
      <c r="O13" s="684"/>
      <c r="Q13" s="40"/>
    </row>
    <row r="14" spans="1:17" x14ac:dyDescent="0.25">
      <c r="A14" s="59" t="s">
        <v>369</v>
      </c>
      <c r="B14" s="66" t="s">
        <v>369</v>
      </c>
      <c r="C14" s="61" t="s">
        <v>370</v>
      </c>
      <c r="D14" s="62" t="s">
        <v>371</v>
      </c>
      <c r="E14" s="62">
        <v>4</v>
      </c>
      <c r="F14" s="62" t="s">
        <v>6</v>
      </c>
      <c r="G14" s="62">
        <v>8</v>
      </c>
      <c r="H14" s="62">
        <v>8</v>
      </c>
      <c r="I14" s="62">
        <v>4</v>
      </c>
      <c r="J14" s="63">
        <v>1.41</v>
      </c>
      <c r="K14" s="67">
        <v>5.5</v>
      </c>
      <c r="L14" s="64" t="s">
        <v>350</v>
      </c>
      <c r="M14" s="64" t="s">
        <v>2615</v>
      </c>
      <c r="N14" s="65">
        <v>579.04</v>
      </c>
      <c r="O14" s="684"/>
      <c r="Q14" s="40"/>
    </row>
    <row r="15" spans="1:17" x14ac:dyDescent="0.25">
      <c r="A15" s="59" t="s">
        <v>372</v>
      </c>
      <c r="B15" s="66" t="s">
        <v>372</v>
      </c>
      <c r="C15" s="61" t="s">
        <v>373</v>
      </c>
      <c r="D15" s="62" t="s">
        <v>374</v>
      </c>
      <c r="E15" s="62">
        <v>4</v>
      </c>
      <c r="F15" s="62" t="s">
        <v>6</v>
      </c>
      <c r="G15" s="62">
        <v>4</v>
      </c>
      <c r="H15" s="62">
        <v>4</v>
      </c>
      <c r="I15" s="62">
        <v>4</v>
      </c>
      <c r="J15" s="63">
        <v>2.0299999999999998</v>
      </c>
      <c r="K15" s="67">
        <v>9.1669999999999998</v>
      </c>
      <c r="L15" s="64" t="s">
        <v>350</v>
      </c>
      <c r="M15" s="64" t="s">
        <v>2615</v>
      </c>
      <c r="N15" s="65">
        <v>1009.3</v>
      </c>
      <c r="O15" s="684"/>
      <c r="Q15" s="40"/>
    </row>
    <row r="16" spans="1:17" ht="15.75" thickBot="1" x14ac:dyDescent="0.3">
      <c r="A16" s="75" t="s">
        <v>375</v>
      </c>
      <c r="B16" s="76" t="s">
        <v>375</v>
      </c>
      <c r="C16" s="77" t="s">
        <v>376</v>
      </c>
      <c r="D16" s="78" t="s">
        <v>377</v>
      </c>
      <c r="E16" s="78">
        <v>4</v>
      </c>
      <c r="F16" s="78" t="s">
        <v>6</v>
      </c>
      <c r="G16" s="78">
        <v>4</v>
      </c>
      <c r="H16" s="78">
        <v>4</v>
      </c>
      <c r="I16" s="78">
        <v>4</v>
      </c>
      <c r="J16" s="79">
        <v>3.01</v>
      </c>
      <c r="K16" s="80">
        <v>10.313000000000001</v>
      </c>
      <c r="L16" s="81" t="s">
        <v>350</v>
      </c>
      <c r="M16" s="81" t="s">
        <v>2615</v>
      </c>
      <c r="N16" s="82">
        <v>1541.23</v>
      </c>
      <c r="O16" s="684"/>
      <c r="Q16" s="40"/>
    </row>
    <row r="17" spans="1:17" x14ac:dyDescent="0.25">
      <c r="A17" s="83" t="s">
        <v>378</v>
      </c>
      <c r="B17" s="84">
        <v>120012511</v>
      </c>
      <c r="C17" s="85" t="s">
        <v>379</v>
      </c>
      <c r="D17" s="86" t="s">
        <v>380</v>
      </c>
      <c r="E17" s="86">
        <v>4</v>
      </c>
      <c r="F17" s="86" t="s">
        <v>6</v>
      </c>
      <c r="G17" s="86">
        <v>4</v>
      </c>
      <c r="H17" s="86">
        <v>4</v>
      </c>
      <c r="I17" s="86">
        <v>4</v>
      </c>
      <c r="J17" s="87">
        <v>3.91</v>
      </c>
      <c r="K17" s="88">
        <v>12.265625</v>
      </c>
      <c r="L17" s="89" t="s">
        <v>350</v>
      </c>
      <c r="M17" s="89" t="s">
        <v>2614</v>
      </c>
      <c r="N17" s="90">
        <v>2029.82</v>
      </c>
      <c r="O17" s="684"/>
      <c r="Q17" s="40"/>
    </row>
    <row r="18" spans="1:17" x14ac:dyDescent="0.25">
      <c r="A18" s="91" t="s">
        <v>381</v>
      </c>
      <c r="B18" s="92">
        <v>120016011</v>
      </c>
      <c r="C18" s="93" t="s">
        <v>382</v>
      </c>
      <c r="D18" s="94" t="s">
        <v>383</v>
      </c>
      <c r="E18" s="94">
        <v>4</v>
      </c>
      <c r="F18" s="94" t="s">
        <v>6</v>
      </c>
      <c r="G18" s="94">
        <v>4</v>
      </c>
      <c r="H18" s="94">
        <v>4</v>
      </c>
      <c r="I18" s="94">
        <v>4</v>
      </c>
      <c r="J18" s="95">
        <v>6.38</v>
      </c>
      <c r="K18" s="96">
        <v>20.096000000000004</v>
      </c>
      <c r="L18" s="97" t="s">
        <v>350</v>
      </c>
      <c r="M18" s="97" t="s">
        <v>2614</v>
      </c>
      <c r="N18" s="98">
        <v>2976.98</v>
      </c>
      <c r="O18" s="684"/>
      <c r="Q18" s="40"/>
    </row>
    <row r="19" spans="1:17" x14ac:dyDescent="0.25">
      <c r="A19" s="91" t="s">
        <v>384</v>
      </c>
      <c r="B19" s="92">
        <v>120020011</v>
      </c>
      <c r="C19" s="93" t="s">
        <v>385</v>
      </c>
      <c r="D19" s="94" t="s">
        <v>386</v>
      </c>
      <c r="E19" s="94">
        <v>4</v>
      </c>
      <c r="F19" s="94" t="s">
        <v>6</v>
      </c>
      <c r="G19" s="94">
        <v>4</v>
      </c>
      <c r="H19" s="94">
        <v>4</v>
      </c>
      <c r="I19" s="94">
        <v>4</v>
      </c>
      <c r="J19" s="95">
        <v>9.9499999999999993</v>
      </c>
      <c r="K19" s="96">
        <v>31.400000000000002</v>
      </c>
      <c r="L19" s="97" t="s">
        <v>350</v>
      </c>
      <c r="M19" s="97" t="s">
        <v>2614</v>
      </c>
      <c r="N19" s="98">
        <v>4727.42</v>
      </c>
      <c r="O19" s="684"/>
      <c r="Q19" s="40"/>
    </row>
    <row r="20" spans="1:17" ht="15.75" thickBot="1" x14ac:dyDescent="0.3">
      <c r="A20" s="99" t="s">
        <v>387</v>
      </c>
      <c r="B20" s="100">
        <v>120025011</v>
      </c>
      <c r="C20" s="101" t="s">
        <v>388</v>
      </c>
      <c r="D20" s="102" t="s">
        <v>389</v>
      </c>
      <c r="E20" s="102">
        <v>4</v>
      </c>
      <c r="F20" s="102" t="s">
        <v>6</v>
      </c>
      <c r="G20" s="102">
        <v>4</v>
      </c>
      <c r="H20" s="102">
        <v>4</v>
      </c>
      <c r="I20" s="102">
        <v>4</v>
      </c>
      <c r="J20" s="103">
        <v>15.5</v>
      </c>
      <c r="K20" s="104">
        <v>49.0625</v>
      </c>
      <c r="L20" s="105" t="s">
        <v>350</v>
      </c>
      <c r="M20" s="105" t="s">
        <v>2614</v>
      </c>
      <c r="N20" s="106">
        <v>7322.36</v>
      </c>
      <c r="O20" s="684"/>
      <c r="Q20" s="40"/>
    </row>
    <row r="21" spans="1:17" x14ac:dyDescent="0.25">
      <c r="A21" s="51" t="s">
        <v>390</v>
      </c>
      <c r="B21" s="52" t="s">
        <v>390</v>
      </c>
      <c r="C21" s="53" t="s">
        <v>391</v>
      </c>
      <c r="D21" s="54" t="s">
        <v>353</v>
      </c>
      <c r="E21" s="54">
        <v>3</v>
      </c>
      <c r="F21" s="54" t="s">
        <v>6</v>
      </c>
      <c r="G21" s="54">
        <v>75</v>
      </c>
      <c r="H21" s="54">
        <v>75</v>
      </c>
      <c r="I21" s="54">
        <v>3</v>
      </c>
      <c r="J21" s="55">
        <v>0.14499999999999999</v>
      </c>
      <c r="K21" s="56">
        <v>0.44</v>
      </c>
      <c r="L21" s="57" t="s">
        <v>350</v>
      </c>
      <c r="M21" s="57" t="s">
        <v>2615</v>
      </c>
      <c r="N21" s="58">
        <v>46.98</v>
      </c>
      <c r="O21" s="684"/>
      <c r="Q21" s="40"/>
    </row>
    <row r="22" spans="1:17" x14ac:dyDescent="0.25">
      <c r="A22" s="59" t="s">
        <v>392</v>
      </c>
      <c r="B22" s="66" t="s">
        <v>392</v>
      </c>
      <c r="C22" s="61" t="s">
        <v>393</v>
      </c>
      <c r="D22" s="62" t="s">
        <v>356</v>
      </c>
      <c r="E22" s="62">
        <v>3</v>
      </c>
      <c r="F22" s="62" t="s">
        <v>6</v>
      </c>
      <c r="G22" s="62">
        <v>45</v>
      </c>
      <c r="H22" s="62">
        <v>45</v>
      </c>
      <c r="I22" s="62">
        <v>3</v>
      </c>
      <c r="J22" s="63">
        <v>0.20599999999999999</v>
      </c>
      <c r="K22" s="67">
        <v>0.73299999999999998</v>
      </c>
      <c r="L22" s="64" t="s">
        <v>350</v>
      </c>
      <c r="M22" s="64" t="s">
        <v>2615</v>
      </c>
      <c r="N22" s="65">
        <v>75.73</v>
      </c>
      <c r="O22" s="684"/>
      <c r="Q22" s="40"/>
    </row>
    <row r="23" spans="1:17" x14ac:dyDescent="0.25">
      <c r="A23" s="68" t="s">
        <v>394</v>
      </c>
      <c r="B23" s="69" t="s">
        <v>394</v>
      </c>
      <c r="C23" s="70" t="s">
        <v>395</v>
      </c>
      <c r="D23" s="71" t="s">
        <v>359</v>
      </c>
      <c r="E23" s="71">
        <v>3</v>
      </c>
      <c r="F23" s="71" t="s">
        <v>6</v>
      </c>
      <c r="G23" s="71">
        <v>30</v>
      </c>
      <c r="H23" s="71">
        <v>30</v>
      </c>
      <c r="I23" s="71">
        <v>3</v>
      </c>
      <c r="J23" s="72">
        <v>0.29799999999999999</v>
      </c>
      <c r="K23" s="73">
        <v>1.1000000000000001</v>
      </c>
      <c r="L23" s="74" t="s">
        <v>350</v>
      </c>
      <c r="M23" s="74" t="s">
        <v>2615</v>
      </c>
      <c r="N23" s="65">
        <v>127.45</v>
      </c>
      <c r="O23" s="684"/>
      <c r="Q23" s="40"/>
    </row>
    <row r="24" spans="1:17" x14ac:dyDescent="0.25">
      <c r="A24" s="59" t="s">
        <v>396</v>
      </c>
      <c r="B24" s="66" t="s">
        <v>396</v>
      </c>
      <c r="C24" s="61" t="s">
        <v>397</v>
      </c>
      <c r="D24" s="62" t="s">
        <v>362</v>
      </c>
      <c r="E24" s="62">
        <v>3</v>
      </c>
      <c r="F24" s="62" t="s">
        <v>6</v>
      </c>
      <c r="G24" s="62">
        <v>18</v>
      </c>
      <c r="H24" s="62">
        <v>18</v>
      </c>
      <c r="I24" s="62">
        <v>3</v>
      </c>
      <c r="J24" s="63">
        <v>0.439</v>
      </c>
      <c r="K24" s="67">
        <v>1.833</v>
      </c>
      <c r="L24" s="64" t="s">
        <v>350</v>
      </c>
      <c r="M24" s="64" t="s">
        <v>2615</v>
      </c>
      <c r="N24" s="65">
        <v>158.47999999999999</v>
      </c>
      <c r="O24" s="684"/>
      <c r="Q24" s="40"/>
    </row>
    <row r="25" spans="1:17" x14ac:dyDescent="0.25">
      <c r="A25" s="59" t="s">
        <v>398</v>
      </c>
      <c r="B25" s="66" t="s">
        <v>398</v>
      </c>
      <c r="C25" s="107" t="s">
        <v>399</v>
      </c>
      <c r="D25" s="108" t="s">
        <v>365</v>
      </c>
      <c r="E25" s="62">
        <v>3</v>
      </c>
      <c r="F25" s="62" t="s">
        <v>6</v>
      </c>
      <c r="G25" s="62">
        <v>12</v>
      </c>
      <c r="H25" s="62">
        <v>12</v>
      </c>
      <c r="I25" s="62">
        <v>3</v>
      </c>
      <c r="J25" s="109">
        <v>0.66300000000000003</v>
      </c>
      <c r="K25" s="67">
        <v>2.75</v>
      </c>
      <c r="L25" s="64" t="s">
        <v>350</v>
      </c>
      <c r="M25" s="64" t="s">
        <v>2615</v>
      </c>
      <c r="N25" s="65">
        <v>236.72</v>
      </c>
      <c r="O25" s="684"/>
      <c r="Q25" s="40"/>
    </row>
    <row r="26" spans="1:17" ht="15.75" thickBot="1" x14ac:dyDescent="0.3">
      <c r="A26" s="75" t="s">
        <v>400</v>
      </c>
      <c r="B26" s="76" t="s">
        <v>400</v>
      </c>
      <c r="C26" s="110" t="s">
        <v>401</v>
      </c>
      <c r="D26" s="111" t="s">
        <v>368</v>
      </c>
      <c r="E26" s="78">
        <v>3</v>
      </c>
      <c r="F26" s="78" t="s">
        <v>6</v>
      </c>
      <c r="G26" s="78">
        <v>9</v>
      </c>
      <c r="H26" s="78">
        <v>9</v>
      </c>
      <c r="I26" s="78">
        <v>3</v>
      </c>
      <c r="J26" s="112">
        <v>1.1319999999999999</v>
      </c>
      <c r="K26" s="80">
        <v>4.0743</v>
      </c>
      <c r="L26" s="81" t="s">
        <v>350</v>
      </c>
      <c r="M26" s="81" t="s">
        <v>2615</v>
      </c>
      <c r="N26" s="82">
        <v>383.47</v>
      </c>
      <c r="O26" s="685"/>
      <c r="Q26" s="40"/>
    </row>
    <row r="27" spans="1:17" x14ac:dyDescent="0.25">
      <c r="A27" s="113" t="s">
        <v>402</v>
      </c>
      <c r="B27" s="114" t="s">
        <v>402</v>
      </c>
      <c r="C27" s="115" t="s">
        <v>403</v>
      </c>
      <c r="D27" s="116" t="s">
        <v>362</v>
      </c>
      <c r="E27" s="116">
        <v>4</v>
      </c>
      <c r="F27" s="116" t="s">
        <v>6</v>
      </c>
      <c r="G27" s="116">
        <v>24</v>
      </c>
      <c r="H27" s="116">
        <v>24</v>
      </c>
      <c r="I27" s="116">
        <v>4</v>
      </c>
      <c r="J27" s="117">
        <v>0.439</v>
      </c>
      <c r="K27" s="118">
        <v>1.833</v>
      </c>
      <c r="L27" s="119" t="s">
        <v>350</v>
      </c>
      <c r="M27" s="119" t="s">
        <v>2614</v>
      </c>
      <c r="N27" s="120">
        <v>218.59</v>
      </c>
      <c r="O27" s="683" t="s">
        <v>2563</v>
      </c>
      <c r="Q27" s="40"/>
    </row>
    <row r="28" spans="1:17" x14ac:dyDescent="0.25">
      <c r="A28" s="91" t="s">
        <v>404</v>
      </c>
      <c r="B28" s="92" t="s">
        <v>404</v>
      </c>
      <c r="C28" s="93" t="s">
        <v>405</v>
      </c>
      <c r="D28" s="94" t="s">
        <v>365</v>
      </c>
      <c r="E28" s="94">
        <v>4</v>
      </c>
      <c r="F28" s="94" t="s">
        <v>6</v>
      </c>
      <c r="G28" s="94">
        <v>16</v>
      </c>
      <c r="H28" s="94">
        <v>16</v>
      </c>
      <c r="I28" s="94">
        <v>4</v>
      </c>
      <c r="J28" s="95">
        <v>0.67800000000000005</v>
      </c>
      <c r="K28" s="96">
        <v>2.75</v>
      </c>
      <c r="L28" s="97" t="s">
        <v>350</v>
      </c>
      <c r="M28" s="97" t="s">
        <v>2614</v>
      </c>
      <c r="N28" s="98">
        <v>337.96</v>
      </c>
      <c r="O28" s="684"/>
      <c r="Q28" s="40"/>
    </row>
    <row r="29" spans="1:17" x14ac:dyDescent="0.25">
      <c r="A29" s="91" t="s">
        <v>2620</v>
      </c>
      <c r="B29" s="92" t="s">
        <v>406</v>
      </c>
      <c r="C29" s="93" t="s">
        <v>407</v>
      </c>
      <c r="D29" s="94" t="s">
        <v>368</v>
      </c>
      <c r="E29" s="94">
        <v>4</v>
      </c>
      <c r="F29" s="94" t="s">
        <v>6</v>
      </c>
      <c r="G29" s="94">
        <v>12</v>
      </c>
      <c r="H29" s="94">
        <v>12</v>
      </c>
      <c r="I29" s="94">
        <v>4</v>
      </c>
      <c r="J29" s="95">
        <v>0.995</v>
      </c>
      <c r="K29" s="96">
        <v>4.0739999999999998</v>
      </c>
      <c r="L29" s="97" t="s">
        <v>350</v>
      </c>
      <c r="M29" s="97" t="s">
        <v>2614</v>
      </c>
      <c r="N29" s="98">
        <v>522.36</v>
      </c>
      <c r="O29" s="684"/>
      <c r="Q29" s="40"/>
    </row>
    <row r="30" spans="1:17" x14ac:dyDescent="0.25">
      <c r="A30" s="91" t="s">
        <v>408</v>
      </c>
      <c r="B30" s="92" t="s">
        <v>408</v>
      </c>
      <c r="C30" s="93" t="s">
        <v>409</v>
      </c>
      <c r="D30" s="94" t="s">
        <v>371</v>
      </c>
      <c r="E30" s="94">
        <v>4</v>
      </c>
      <c r="F30" s="94" t="s">
        <v>6</v>
      </c>
      <c r="G30" s="94">
        <v>8</v>
      </c>
      <c r="H30" s="94">
        <v>8</v>
      </c>
      <c r="I30" s="94">
        <v>4</v>
      </c>
      <c r="J30" s="95">
        <v>1.419</v>
      </c>
      <c r="K30" s="96">
        <v>5.5</v>
      </c>
      <c r="L30" s="97" t="s">
        <v>350</v>
      </c>
      <c r="M30" s="97" t="s">
        <v>2614</v>
      </c>
      <c r="N30" s="98">
        <v>732.36</v>
      </c>
      <c r="O30" s="684"/>
      <c r="Q30" s="40"/>
    </row>
    <row r="31" spans="1:17" x14ac:dyDescent="0.25">
      <c r="A31" s="91" t="s">
        <v>410</v>
      </c>
      <c r="B31" s="92" t="s">
        <v>410</v>
      </c>
      <c r="C31" s="93" t="s">
        <v>411</v>
      </c>
      <c r="D31" s="94" t="s">
        <v>374</v>
      </c>
      <c r="E31" s="94">
        <v>4</v>
      </c>
      <c r="F31" s="94" t="s">
        <v>6</v>
      </c>
      <c r="G31" s="94">
        <v>4</v>
      </c>
      <c r="H31" s="94">
        <v>4</v>
      </c>
      <c r="I31" s="94">
        <v>4</v>
      </c>
      <c r="J31" s="95">
        <v>2.0390000000000001</v>
      </c>
      <c r="K31" s="96">
        <v>9.1669999999999998</v>
      </c>
      <c r="L31" s="97" t="s">
        <v>350</v>
      </c>
      <c r="M31" s="97" t="s">
        <v>2614</v>
      </c>
      <c r="N31" s="98">
        <v>1110.94</v>
      </c>
      <c r="O31" s="684"/>
      <c r="Q31" s="40"/>
    </row>
    <row r="32" spans="1:17" ht="15.75" thickBot="1" x14ac:dyDescent="0.3">
      <c r="A32" s="121" t="s">
        <v>412</v>
      </c>
      <c r="B32" s="122" t="s">
        <v>412</v>
      </c>
      <c r="C32" s="123" t="s">
        <v>413</v>
      </c>
      <c r="D32" s="124" t="s">
        <v>414</v>
      </c>
      <c r="E32" s="124">
        <v>4</v>
      </c>
      <c r="F32" s="124" t="s">
        <v>6</v>
      </c>
      <c r="G32" s="124">
        <v>4</v>
      </c>
      <c r="H32" s="124">
        <v>4</v>
      </c>
      <c r="I32" s="124">
        <v>4</v>
      </c>
      <c r="J32" s="125">
        <v>3.0310000000000001</v>
      </c>
      <c r="K32" s="126">
        <v>10.313000000000001</v>
      </c>
      <c r="L32" s="127" t="s">
        <v>350</v>
      </c>
      <c r="M32" s="127" t="s">
        <v>2614</v>
      </c>
      <c r="N32" s="128">
        <v>1660.25</v>
      </c>
      <c r="O32" s="685"/>
      <c r="Q32" s="40"/>
    </row>
    <row r="33" spans="1:17" x14ac:dyDescent="0.25">
      <c r="A33" s="51" t="s">
        <v>415</v>
      </c>
      <c r="B33" s="52" t="s">
        <v>415</v>
      </c>
      <c r="C33" s="129" t="s">
        <v>416</v>
      </c>
      <c r="D33" s="130" t="s">
        <v>417</v>
      </c>
      <c r="E33" s="54">
        <v>4</v>
      </c>
      <c r="F33" s="54" t="s">
        <v>6</v>
      </c>
      <c r="G33" s="54">
        <v>100</v>
      </c>
      <c r="H33" s="54">
        <v>100</v>
      </c>
      <c r="I33" s="54">
        <v>4</v>
      </c>
      <c r="J33" s="131">
        <v>0.14799999999999999</v>
      </c>
      <c r="K33" s="54">
        <v>0.44</v>
      </c>
      <c r="L33" s="57" t="s">
        <v>350</v>
      </c>
      <c r="M33" s="57" t="s">
        <v>2615</v>
      </c>
      <c r="N33" s="132">
        <v>49.39</v>
      </c>
      <c r="O33" s="683" t="s">
        <v>2564</v>
      </c>
      <c r="Q33" s="40"/>
    </row>
    <row r="34" spans="1:17" x14ac:dyDescent="0.25">
      <c r="A34" s="59" t="s">
        <v>418</v>
      </c>
      <c r="B34" s="66" t="s">
        <v>418</v>
      </c>
      <c r="C34" s="107" t="s">
        <v>419</v>
      </c>
      <c r="D34" s="108" t="s">
        <v>420</v>
      </c>
      <c r="E34" s="62">
        <v>4</v>
      </c>
      <c r="F34" s="62" t="s">
        <v>6</v>
      </c>
      <c r="G34" s="62">
        <v>60</v>
      </c>
      <c r="H34" s="62">
        <v>60</v>
      </c>
      <c r="I34" s="62">
        <v>4</v>
      </c>
      <c r="J34" s="109">
        <v>0.23</v>
      </c>
      <c r="K34" s="67">
        <v>0.73299999999999998</v>
      </c>
      <c r="L34" s="64" t="s">
        <v>350</v>
      </c>
      <c r="M34" s="64" t="s">
        <v>2615</v>
      </c>
      <c r="N34" s="133">
        <v>77.47</v>
      </c>
      <c r="O34" s="684"/>
      <c r="Q34" s="40"/>
    </row>
    <row r="35" spans="1:17" x14ac:dyDescent="0.25">
      <c r="A35" s="59" t="s">
        <v>421</v>
      </c>
      <c r="B35" s="66" t="s">
        <v>421</v>
      </c>
      <c r="C35" s="107" t="s">
        <v>422</v>
      </c>
      <c r="D35" s="108" t="s">
        <v>423</v>
      </c>
      <c r="E35" s="62">
        <v>4</v>
      </c>
      <c r="F35" s="62" t="s">
        <v>6</v>
      </c>
      <c r="G35" s="62">
        <v>40</v>
      </c>
      <c r="H35" s="62">
        <v>40</v>
      </c>
      <c r="I35" s="62">
        <v>4</v>
      </c>
      <c r="J35" s="109">
        <v>0.37</v>
      </c>
      <c r="K35" s="67">
        <v>1.1000000000000001</v>
      </c>
      <c r="L35" s="64" t="s">
        <v>350</v>
      </c>
      <c r="M35" s="64" t="s">
        <v>2615</v>
      </c>
      <c r="N35" s="133">
        <v>133.4</v>
      </c>
      <c r="O35" s="684"/>
      <c r="Q35" s="40"/>
    </row>
    <row r="36" spans="1:17" x14ac:dyDescent="0.25">
      <c r="A36" s="59" t="s">
        <v>424</v>
      </c>
      <c r="B36" s="66" t="s">
        <v>424</v>
      </c>
      <c r="C36" s="107" t="s">
        <v>425</v>
      </c>
      <c r="D36" s="108" t="s">
        <v>426</v>
      </c>
      <c r="E36" s="62">
        <v>4</v>
      </c>
      <c r="F36" s="62" t="s">
        <v>6</v>
      </c>
      <c r="G36" s="62">
        <v>24</v>
      </c>
      <c r="H36" s="62">
        <v>24</v>
      </c>
      <c r="I36" s="62">
        <v>4</v>
      </c>
      <c r="J36" s="109">
        <v>0.57499999999999996</v>
      </c>
      <c r="K36" s="67">
        <v>1.833</v>
      </c>
      <c r="L36" s="64" t="s">
        <v>350</v>
      </c>
      <c r="M36" s="64" t="s">
        <v>2615</v>
      </c>
      <c r="N36" s="133">
        <v>189.15</v>
      </c>
      <c r="O36" s="684"/>
      <c r="Q36" s="40"/>
    </row>
    <row r="37" spans="1:17" x14ac:dyDescent="0.25">
      <c r="A37" s="59" t="s">
        <v>427</v>
      </c>
      <c r="B37" s="66" t="s">
        <v>427</v>
      </c>
      <c r="C37" s="107" t="s">
        <v>428</v>
      </c>
      <c r="D37" s="108" t="s">
        <v>429</v>
      </c>
      <c r="E37" s="62">
        <v>4</v>
      </c>
      <c r="F37" s="62" t="s">
        <v>6</v>
      </c>
      <c r="G37" s="62">
        <v>16</v>
      </c>
      <c r="H37" s="62">
        <v>16</v>
      </c>
      <c r="I37" s="62">
        <v>4</v>
      </c>
      <c r="J37" s="109">
        <v>0.89600000000000002</v>
      </c>
      <c r="K37" s="67">
        <v>2.75</v>
      </c>
      <c r="L37" s="64" t="s">
        <v>350</v>
      </c>
      <c r="M37" s="64" t="s">
        <v>2615</v>
      </c>
      <c r="N37" s="133">
        <v>306.54000000000002</v>
      </c>
      <c r="O37" s="684"/>
      <c r="Q37" s="40"/>
    </row>
    <row r="38" spans="1:17" x14ac:dyDescent="0.25">
      <c r="A38" s="59" t="s">
        <v>430</v>
      </c>
      <c r="B38" s="66" t="s">
        <v>430</v>
      </c>
      <c r="C38" s="107" t="s">
        <v>431</v>
      </c>
      <c r="D38" s="108" t="s">
        <v>432</v>
      </c>
      <c r="E38" s="62">
        <v>4</v>
      </c>
      <c r="F38" s="62" t="s">
        <v>6</v>
      </c>
      <c r="G38" s="62">
        <v>12</v>
      </c>
      <c r="H38" s="62">
        <v>12</v>
      </c>
      <c r="I38" s="62">
        <v>4</v>
      </c>
      <c r="J38" s="109">
        <v>1.41</v>
      </c>
      <c r="K38" s="67">
        <v>4.0739999999999998</v>
      </c>
      <c r="L38" s="64" t="s">
        <v>350</v>
      </c>
      <c r="M38" s="64" t="s">
        <v>2615</v>
      </c>
      <c r="N38" s="133">
        <v>474.52</v>
      </c>
      <c r="O38" s="684"/>
      <c r="Q38" s="40"/>
    </row>
    <row r="39" spans="1:17" x14ac:dyDescent="0.25">
      <c r="A39" s="59" t="s">
        <v>433</v>
      </c>
      <c r="B39" s="66" t="s">
        <v>433</v>
      </c>
      <c r="C39" s="107" t="s">
        <v>434</v>
      </c>
      <c r="D39" s="108" t="s">
        <v>435</v>
      </c>
      <c r="E39" s="62">
        <v>4</v>
      </c>
      <c r="F39" s="62" t="s">
        <v>6</v>
      </c>
      <c r="G39" s="62">
        <v>8</v>
      </c>
      <c r="H39" s="62">
        <v>8</v>
      </c>
      <c r="I39" s="62">
        <v>4</v>
      </c>
      <c r="J39" s="109">
        <v>2.0099999999999998</v>
      </c>
      <c r="K39" s="67">
        <v>5.5</v>
      </c>
      <c r="L39" s="64" t="s">
        <v>350</v>
      </c>
      <c r="M39" s="64" t="s">
        <v>2615</v>
      </c>
      <c r="N39" s="133">
        <v>824.67</v>
      </c>
      <c r="O39" s="684"/>
      <c r="Q39" s="40"/>
    </row>
    <row r="40" spans="1:17" x14ac:dyDescent="0.25">
      <c r="A40" s="59" t="s">
        <v>436</v>
      </c>
      <c r="B40" s="66" t="s">
        <v>436</v>
      </c>
      <c r="C40" s="107" t="s">
        <v>437</v>
      </c>
      <c r="D40" s="108" t="s">
        <v>438</v>
      </c>
      <c r="E40" s="62">
        <v>4</v>
      </c>
      <c r="F40" s="62" t="s">
        <v>6</v>
      </c>
      <c r="G40" s="62">
        <v>4</v>
      </c>
      <c r="H40" s="62">
        <v>4</v>
      </c>
      <c r="I40" s="62">
        <v>4</v>
      </c>
      <c r="J40" s="109">
        <v>2.87</v>
      </c>
      <c r="K40" s="67">
        <v>9.1669999999999998</v>
      </c>
      <c r="L40" s="64" t="s">
        <v>350</v>
      </c>
      <c r="M40" s="64" t="s">
        <v>2615</v>
      </c>
      <c r="N40" s="133">
        <v>1237.53</v>
      </c>
      <c r="O40" s="684"/>
      <c r="Q40" s="40"/>
    </row>
    <row r="41" spans="1:17" x14ac:dyDescent="0.25">
      <c r="A41" s="59" t="s">
        <v>439</v>
      </c>
      <c r="B41" s="66" t="s">
        <v>439</v>
      </c>
      <c r="C41" s="107" t="s">
        <v>440</v>
      </c>
      <c r="D41" s="108" t="s">
        <v>441</v>
      </c>
      <c r="E41" s="62">
        <v>4</v>
      </c>
      <c r="F41" s="62" t="s">
        <v>6</v>
      </c>
      <c r="G41" s="62">
        <v>4</v>
      </c>
      <c r="H41" s="62">
        <v>4</v>
      </c>
      <c r="I41" s="62">
        <v>4</v>
      </c>
      <c r="J41" s="109">
        <v>4.3</v>
      </c>
      <c r="K41" s="67">
        <v>10.313000000000001</v>
      </c>
      <c r="L41" s="64" t="s">
        <v>350</v>
      </c>
      <c r="M41" s="64" t="s">
        <v>2615</v>
      </c>
      <c r="N41" s="133">
        <v>1820.57</v>
      </c>
      <c r="O41" s="684"/>
      <c r="Q41" s="40"/>
    </row>
    <row r="42" spans="1:17" ht="15.75" thickBot="1" x14ac:dyDescent="0.3">
      <c r="A42" s="75" t="s">
        <v>442</v>
      </c>
      <c r="B42" s="76">
        <v>120012507</v>
      </c>
      <c r="C42" s="110" t="s">
        <v>443</v>
      </c>
      <c r="D42" s="111" t="s">
        <v>444</v>
      </c>
      <c r="E42" s="78">
        <v>4</v>
      </c>
      <c r="F42" s="78" t="s">
        <v>6</v>
      </c>
      <c r="G42" s="78">
        <v>4</v>
      </c>
      <c r="H42" s="78">
        <v>4</v>
      </c>
      <c r="I42" s="78">
        <v>4</v>
      </c>
      <c r="J42" s="112">
        <v>5.53</v>
      </c>
      <c r="K42" s="80">
        <v>12.27</v>
      </c>
      <c r="L42" s="81" t="s">
        <v>350</v>
      </c>
      <c r="M42" s="81" t="s">
        <v>2615</v>
      </c>
      <c r="N42" s="134">
        <v>2263.42</v>
      </c>
      <c r="O42" s="685"/>
      <c r="Q42" s="40"/>
    </row>
    <row r="43" spans="1:17" x14ac:dyDescent="0.25">
      <c r="A43" s="135" t="s">
        <v>445</v>
      </c>
      <c r="B43" s="136" t="s">
        <v>445</v>
      </c>
      <c r="C43" s="137" t="s">
        <v>446</v>
      </c>
      <c r="D43" s="138" t="s">
        <v>417</v>
      </c>
      <c r="E43" s="139">
        <v>4</v>
      </c>
      <c r="F43" s="139" t="s">
        <v>6</v>
      </c>
      <c r="G43" s="139">
        <v>100</v>
      </c>
      <c r="H43" s="139">
        <v>100</v>
      </c>
      <c r="I43" s="139">
        <v>4</v>
      </c>
      <c r="J43" s="140">
        <v>0.151</v>
      </c>
      <c r="K43" s="139">
        <v>0.44</v>
      </c>
      <c r="L43" s="141" t="s">
        <v>350</v>
      </c>
      <c r="M43" s="141" t="s">
        <v>2615</v>
      </c>
      <c r="N43" s="142">
        <v>84.69</v>
      </c>
      <c r="O43" s="683" t="s">
        <v>2565</v>
      </c>
      <c r="Q43" s="40"/>
    </row>
    <row r="44" spans="1:17" x14ac:dyDescent="0.25">
      <c r="A44" s="59" t="s">
        <v>447</v>
      </c>
      <c r="B44" s="66" t="s">
        <v>447</v>
      </c>
      <c r="C44" s="107" t="s">
        <v>448</v>
      </c>
      <c r="D44" s="108" t="s">
        <v>420</v>
      </c>
      <c r="E44" s="62">
        <v>4</v>
      </c>
      <c r="F44" s="62" t="s">
        <v>6</v>
      </c>
      <c r="G44" s="62">
        <v>60</v>
      </c>
      <c r="H44" s="62">
        <v>60</v>
      </c>
      <c r="I44" s="62">
        <v>4</v>
      </c>
      <c r="J44" s="109">
        <v>0.23200000000000001</v>
      </c>
      <c r="K44" s="67">
        <v>0.73299999999999998</v>
      </c>
      <c r="L44" s="64" t="s">
        <v>350</v>
      </c>
      <c r="M44" s="64" t="s">
        <v>2615</v>
      </c>
      <c r="N44" s="65">
        <v>123.73</v>
      </c>
      <c r="O44" s="684"/>
      <c r="Q44" s="40"/>
    </row>
    <row r="45" spans="1:17" x14ac:dyDescent="0.25">
      <c r="A45" s="59" t="s">
        <v>449</v>
      </c>
      <c r="B45" s="66" t="s">
        <v>449</v>
      </c>
      <c r="C45" s="107" t="s">
        <v>450</v>
      </c>
      <c r="D45" s="108" t="s">
        <v>359</v>
      </c>
      <c r="E45" s="62">
        <v>4</v>
      </c>
      <c r="F45" s="62" t="s">
        <v>6</v>
      </c>
      <c r="G45" s="62">
        <v>40</v>
      </c>
      <c r="H45" s="62">
        <v>40</v>
      </c>
      <c r="I45" s="62">
        <v>4</v>
      </c>
      <c r="J45" s="109">
        <v>0.34</v>
      </c>
      <c r="K45" s="67">
        <v>1.1000000000000001</v>
      </c>
      <c r="L45" s="64" t="s">
        <v>350</v>
      </c>
      <c r="M45" s="64" t="s">
        <v>2615</v>
      </c>
      <c r="N45" s="65">
        <v>186.97</v>
      </c>
      <c r="O45" s="684"/>
      <c r="Q45" s="40"/>
    </row>
    <row r="46" spans="1:17" x14ac:dyDescent="0.25">
      <c r="A46" s="59" t="s">
        <v>451</v>
      </c>
      <c r="B46" s="66" t="s">
        <v>451</v>
      </c>
      <c r="C46" s="107" t="s">
        <v>452</v>
      </c>
      <c r="D46" s="108" t="s">
        <v>453</v>
      </c>
      <c r="E46" s="62">
        <v>4</v>
      </c>
      <c r="F46" s="62" t="s">
        <v>6</v>
      </c>
      <c r="G46" s="62">
        <v>24</v>
      </c>
      <c r="H46" s="62">
        <v>24</v>
      </c>
      <c r="I46" s="62">
        <v>4</v>
      </c>
      <c r="J46" s="109">
        <v>0.51300000000000001</v>
      </c>
      <c r="K46" s="67">
        <v>1.833</v>
      </c>
      <c r="L46" s="64" t="s">
        <v>350</v>
      </c>
      <c r="M46" s="64" t="s">
        <v>2615</v>
      </c>
      <c r="N46" s="65">
        <v>274.57</v>
      </c>
      <c r="O46" s="684"/>
      <c r="Q46" s="40"/>
    </row>
    <row r="47" spans="1:17" x14ac:dyDescent="0.25">
      <c r="A47" s="59" t="s">
        <v>454</v>
      </c>
      <c r="B47" s="66" t="s">
        <v>454</v>
      </c>
      <c r="C47" s="107" t="s">
        <v>455</v>
      </c>
      <c r="D47" s="108" t="s">
        <v>456</v>
      </c>
      <c r="E47" s="62">
        <v>4</v>
      </c>
      <c r="F47" s="62" t="s">
        <v>6</v>
      </c>
      <c r="G47" s="62">
        <v>16</v>
      </c>
      <c r="H47" s="62">
        <v>16</v>
      </c>
      <c r="I47" s="62">
        <v>4</v>
      </c>
      <c r="J47" s="109">
        <v>0.746</v>
      </c>
      <c r="K47" s="67">
        <v>2.75</v>
      </c>
      <c r="L47" s="64" t="s">
        <v>350</v>
      </c>
      <c r="M47" s="64" t="s">
        <v>2615</v>
      </c>
      <c r="N47" s="65">
        <v>425.7</v>
      </c>
      <c r="O47" s="684"/>
      <c r="Q47" s="40"/>
    </row>
    <row r="48" spans="1:17" x14ac:dyDescent="0.25">
      <c r="A48" s="59" t="s">
        <v>457</v>
      </c>
      <c r="B48" s="66" t="s">
        <v>457</v>
      </c>
      <c r="C48" s="107" t="s">
        <v>458</v>
      </c>
      <c r="D48" s="108" t="s">
        <v>459</v>
      </c>
      <c r="E48" s="62">
        <v>4</v>
      </c>
      <c r="F48" s="62" t="s">
        <v>6</v>
      </c>
      <c r="G48" s="62">
        <v>12</v>
      </c>
      <c r="H48" s="62">
        <v>12</v>
      </c>
      <c r="I48" s="62">
        <v>4</v>
      </c>
      <c r="J48" s="109">
        <v>1.19</v>
      </c>
      <c r="K48" s="67">
        <v>4.0739999999999998</v>
      </c>
      <c r="L48" s="64" t="s">
        <v>350</v>
      </c>
      <c r="M48" s="64" t="s">
        <v>2615</v>
      </c>
      <c r="N48" s="65">
        <v>659.59</v>
      </c>
      <c r="O48" s="684"/>
      <c r="Q48" s="40"/>
    </row>
    <row r="49" spans="1:17" x14ac:dyDescent="0.25">
      <c r="A49" s="59" t="s">
        <v>460</v>
      </c>
      <c r="B49" s="66" t="s">
        <v>460</v>
      </c>
      <c r="C49" s="107" t="s">
        <v>461</v>
      </c>
      <c r="D49" s="108" t="s">
        <v>462</v>
      </c>
      <c r="E49" s="62">
        <v>4</v>
      </c>
      <c r="F49" s="62" t="s">
        <v>6</v>
      </c>
      <c r="G49" s="62">
        <v>8</v>
      </c>
      <c r="H49" s="62">
        <v>8</v>
      </c>
      <c r="I49" s="62">
        <v>4</v>
      </c>
      <c r="J49" s="109">
        <v>1.7</v>
      </c>
      <c r="K49" s="67">
        <v>5.5</v>
      </c>
      <c r="L49" s="64" t="s">
        <v>350</v>
      </c>
      <c r="M49" s="64" t="s">
        <v>2615</v>
      </c>
      <c r="N49" s="65">
        <v>995.44</v>
      </c>
      <c r="O49" s="684"/>
      <c r="Q49" s="40"/>
    </row>
    <row r="50" spans="1:17" x14ac:dyDescent="0.25">
      <c r="A50" s="59" t="s">
        <v>463</v>
      </c>
      <c r="B50" s="66" t="s">
        <v>463</v>
      </c>
      <c r="C50" s="107" t="s">
        <v>464</v>
      </c>
      <c r="D50" s="108" t="s">
        <v>465</v>
      </c>
      <c r="E50" s="62">
        <v>4</v>
      </c>
      <c r="F50" s="62" t="s">
        <v>6</v>
      </c>
      <c r="G50" s="62">
        <v>4</v>
      </c>
      <c r="H50" s="62">
        <v>4</v>
      </c>
      <c r="I50" s="62">
        <v>4</v>
      </c>
      <c r="J50" s="109">
        <v>2.4</v>
      </c>
      <c r="K50" s="67">
        <v>9.1669999999999998</v>
      </c>
      <c r="L50" s="64" t="s">
        <v>350</v>
      </c>
      <c r="M50" s="64" t="s">
        <v>2615</v>
      </c>
      <c r="N50" s="65">
        <v>1389.43</v>
      </c>
      <c r="O50" s="684"/>
      <c r="Q50" s="40"/>
    </row>
    <row r="51" spans="1:17" x14ac:dyDescent="0.25">
      <c r="A51" s="59" t="s">
        <v>466</v>
      </c>
      <c r="B51" s="66" t="s">
        <v>466</v>
      </c>
      <c r="C51" s="107" t="s">
        <v>467</v>
      </c>
      <c r="D51" s="108" t="s">
        <v>468</v>
      </c>
      <c r="E51" s="62">
        <v>4</v>
      </c>
      <c r="F51" s="62" t="s">
        <v>6</v>
      </c>
      <c r="G51" s="62">
        <v>4</v>
      </c>
      <c r="H51" s="62">
        <v>4</v>
      </c>
      <c r="I51" s="62">
        <v>4</v>
      </c>
      <c r="J51" s="109">
        <v>3.4</v>
      </c>
      <c r="K51" s="67">
        <v>10.313000000000001</v>
      </c>
      <c r="L51" s="64" t="s">
        <v>350</v>
      </c>
      <c r="M51" s="64" t="s">
        <v>2615</v>
      </c>
      <c r="N51" s="65">
        <v>2098.35</v>
      </c>
      <c r="O51" s="684"/>
      <c r="Q51" s="40"/>
    </row>
    <row r="52" spans="1:17" x14ac:dyDescent="0.25">
      <c r="A52" s="59" t="s">
        <v>469</v>
      </c>
      <c r="B52" s="66">
        <v>122012509</v>
      </c>
      <c r="C52" s="107" t="s">
        <v>470</v>
      </c>
      <c r="D52" s="108" t="s">
        <v>471</v>
      </c>
      <c r="E52" s="62">
        <v>4</v>
      </c>
      <c r="F52" s="62" t="s">
        <v>6</v>
      </c>
      <c r="G52" s="62">
        <v>4</v>
      </c>
      <c r="H52" s="62">
        <v>4</v>
      </c>
      <c r="I52" s="62">
        <v>4</v>
      </c>
      <c r="J52" s="109">
        <v>4.4800000000000004</v>
      </c>
      <c r="K52" s="67">
        <v>12.265625</v>
      </c>
      <c r="L52" s="64" t="s">
        <v>350</v>
      </c>
      <c r="M52" s="64" t="s">
        <v>2615</v>
      </c>
      <c r="N52" s="65">
        <v>2438.61</v>
      </c>
      <c r="O52" s="684"/>
      <c r="Q52" s="40"/>
    </row>
    <row r="53" spans="1:17" x14ac:dyDescent="0.25">
      <c r="A53" s="59" t="s">
        <v>472</v>
      </c>
      <c r="B53" s="107" t="s">
        <v>473</v>
      </c>
      <c r="C53" s="107" t="s">
        <v>474</v>
      </c>
      <c r="D53" s="108" t="s">
        <v>471</v>
      </c>
      <c r="E53" s="62">
        <v>6</v>
      </c>
      <c r="F53" s="62" t="s">
        <v>6</v>
      </c>
      <c r="G53" s="62">
        <v>6</v>
      </c>
      <c r="H53" s="62">
        <v>6</v>
      </c>
      <c r="I53" s="62">
        <v>6</v>
      </c>
      <c r="J53" s="109">
        <v>4.4800000000000004</v>
      </c>
      <c r="K53" s="67">
        <v>12.265625</v>
      </c>
      <c r="L53" s="64" t="s">
        <v>350</v>
      </c>
      <c r="M53" s="64" t="s">
        <v>2615</v>
      </c>
      <c r="N53" s="65">
        <v>2438.61</v>
      </c>
      <c r="O53" s="684"/>
      <c r="Q53" s="40"/>
    </row>
    <row r="54" spans="1:17" x14ac:dyDescent="0.25">
      <c r="A54" s="59" t="s">
        <v>475</v>
      </c>
      <c r="B54" s="66">
        <v>122016011</v>
      </c>
      <c r="C54" s="107" t="s">
        <v>476</v>
      </c>
      <c r="D54" s="108" t="s">
        <v>383</v>
      </c>
      <c r="E54" s="62">
        <v>4</v>
      </c>
      <c r="F54" s="62" t="s">
        <v>6</v>
      </c>
      <c r="G54" s="62">
        <v>4</v>
      </c>
      <c r="H54" s="62">
        <v>4</v>
      </c>
      <c r="I54" s="62">
        <v>4</v>
      </c>
      <c r="J54" s="109">
        <v>6.7750000000000004</v>
      </c>
      <c r="K54" s="67">
        <v>20.096000000000004</v>
      </c>
      <c r="L54" s="64" t="s">
        <v>350</v>
      </c>
      <c r="M54" s="64" t="s">
        <v>2615</v>
      </c>
      <c r="N54" s="65">
        <v>3645.44</v>
      </c>
      <c r="O54" s="684"/>
      <c r="Q54" s="40"/>
    </row>
    <row r="55" spans="1:17" x14ac:dyDescent="0.25">
      <c r="A55" s="59" t="s">
        <v>477</v>
      </c>
      <c r="B55" s="107" t="s">
        <v>478</v>
      </c>
      <c r="C55" s="107" t="s">
        <v>479</v>
      </c>
      <c r="D55" s="108" t="s">
        <v>383</v>
      </c>
      <c r="E55" s="62">
        <v>6</v>
      </c>
      <c r="F55" s="62" t="s">
        <v>6</v>
      </c>
      <c r="G55" s="62">
        <v>6</v>
      </c>
      <c r="H55" s="62">
        <v>6</v>
      </c>
      <c r="I55" s="62">
        <v>6</v>
      </c>
      <c r="J55" s="109">
        <v>6.7750000000000004</v>
      </c>
      <c r="K55" s="67">
        <v>20.096000000000004</v>
      </c>
      <c r="L55" s="64" t="s">
        <v>350</v>
      </c>
      <c r="M55" s="64" t="s">
        <v>2615</v>
      </c>
      <c r="N55" s="65">
        <v>3645.44</v>
      </c>
      <c r="O55" s="684"/>
      <c r="Q55" s="40"/>
    </row>
    <row r="56" spans="1:17" x14ac:dyDescent="0.25">
      <c r="A56" s="59" t="s">
        <v>480</v>
      </c>
      <c r="B56" s="66">
        <v>122020011</v>
      </c>
      <c r="C56" s="107" t="s">
        <v>481</v>
      </c>
      <c r="D56" s="108" t="s">
        <v>386</v>
      </c>
      <c r="E56" s="62">
        <v>4</v>
      </c>
      <c r="F56" s="62" t="s">
        <v>6</v>
      </c>
      <c r="G56" s="62">
        <v>4</v>
      </c>
      <c r="H56" s="62">
        <v>4</v>
      </c>
      <c r="I56" s="62">
        <v>4</v>
      </c>
      <c r="J56" s="109">
        <v>10.64</v>
      </c>
      <c r="K56" s="67">
        <v>31.400000000000002</v>
      </c>
      <c r="L56" s="64" t="s">
        <v>350</v>
      </c>
      <c r="M56" s="64" t="s">
        <v>2615</v>
      </c>
      <c r="N56" s="65">
        <v>5774.15</v>
      </c>
      <c r="O56" s="684"/>
      <c r="Q56" s="40"/>
    </row>
    <row r="57" spans="1:17" x14ac:dyDescent="0.25">
      <c r="A57" s="59" t="s">
        <v>482</v>
      </c>
      <c r="B57" s="107" t="s">
        <v>483</v>
      </c>
      <c r="C57" s="107" t="s">
        <v>484</v>
      </c>
      <c r="D57" s="108" t="s">
        <v>386</v>
      </c>
      <c r="E57" s="62">
        <v>6</v>
      </c>
      <c r="F57" s="62" t="s">
        <v>6</v>
      </c>
      <c r="G57" s="62">
        <v>6</v>
      </c>
      <c r="H57" s="62">
        <v>6</v>
      </c>
      <c r="I57" s="62">
        <v>6</v>
      </c>
      <c r="J57" s="109">
        <v>10.64</v>
      </c>
      <c r="K57" s="67">
        <v>31.400000000000002</v>
      </c>
      <c r="L57" s="64" t="s">
        <v>350</v>
      </c>
      <c r="M57" s="64" t="s">
        <v>2615</v>
      </c>
      <c r="N57" s="65">
        <v>5774.15</v>
      </c>
      <c r="O57" s="684"/>
      <c r="Q57" s="40"/>
    </row>
    <row r="58" spans="1:17" x14ac:dyDescent="0.25">
      <c r="A58" s="59" t="s">
        <v>485</v>
      </c>
      <c r="B58" s="66">
        <v>122025011</v>
      </c>
      <c r="C58" s="107" t="s">
        <v>486</v>
      </c>
      <c r="D58" s="108" t="s">
        <v>389</v>
      </c>
      <c r="E58" s="62">
        <v>4</v>
      </c>
      <c r="F58" s="62" t="s">
        <v>6</v>
      </c>
      <c r="G58" s="62">
        <v>4</v>
      </c>
      <c r="H58" s="62">
        <v>4</v>
      </c>
      <c r="I58" s="62">
        <v>4</v>
      </c>
      <c r="J58" s="109">
        <v>16.61</v>
      </c>
      <c r="K58" s="67">
        <v>49.0625</v>
      </c>
      <c r="L58" s="64" t="s">
        <v>350</v>
      </c>
      <c r="M58" s="64" t="s">
        <v>2615</v>
      </c>
      <c r="N58" s="65">
        <v>9052.68</v>
      </c>
      <c r="O58" s="684"/>
      <c r="Q58" s="40"/>
    </row>
    <row r="59" spans="1:17" ht="15.75" thickBot="1" x14ac:dyDescent="0.3">
      <c r="A59" s="143" t="s">
        <v>487</v>
      </c>
      <c r="B59" s="144" t="s">
        <v>488</v>
      </c>
      <c r="C59" s="145" t="s">
        <v>489</v>
      </c>
      <c r="D59" s="146" t="s">
        <v>389</v>
      </c>
      <c r="E59" s="147">
        <v>6</v>
      </c>
      <c r="F59" s="147" t="s">
        <v>6</v>
      </c>
      <c r="G59" s="147">
        <v>6</v>
      </c>
      <c r="H59" s="147">
        <v>6</v>
      </c>
      <c r="I59" s="147">
        <v>6</v>
      </c>
      <c r="J59" s="148">
        <v>16.61</v>
      </c>
      <c r="K59" s="149">
        <v>49.0625</v>
      </c>
      <c r="L59" s="150" t="s">
        <v>350</v>
      </c>
      <c r="M59" s="150" t="s">
        <v>2615</v>
      </c>
      <c r="N59" s="151">
        <v>9052.68</v>
      </c>
      <c r="O59" s="684"/>
      <c r="Q59" s="40"/>
    </row>
    <row r="60" spans="1:17" x14ac:dyDescent="0.25">
      <c r="A60" s="51" t="s">
        <v>490</v>
      </c>
      <c r="B60" s="52" t="s">
        <v>490</v>
      </c>
      <c r="C60" s="129" t="s">
        <v>491</v>
      </c>
      <c r="D60" s="130" t="s">
        <v>417</v>
      </c>
      <c r="E60" s="54">
        <v>3</v>
      </c>
      <c r="F60" s="54" t="s">
        <v>6</v>
      </c>
      <c r="G60" s="54">
        <v>75</v>
      </c>
      <c r="H60" s="54">
        <v>75</v>
      </c>
      <c r="I60" s="54">
        <v>3</v>
      </c>
      <c r="J60" s="131">
        <v>0.151</v>
      </c>
      <c r="K60" s="56">
        <v>0.44</v>
      </c>
      <c r="L60" s="57" t="s">
        <v>350</v>
      </c>
      <c r="M60" s="57" t="s">
        <v>2615</v>
      </c>
      <c r="N60" s="58">
        <v>84.69</v>
      </c>
      <c r="O60" s="684"/>
      <c r="Q60" s="40"/>
    </row>
    <row r="61" spans="1:17" x14ac:dyDescent="0.25">
      <c r="A61" s="59" t="s">
        <v>492</v>
      </c>
      <c r="B61" s="66" t="s">
        <v>492</v>
      </c>
      <c r="C61" s="107" t="s">
        <v>493</v>
      </c>
      <c r="D61" s="108" t="s">
        <v>420</v>
      </c>
      <c r="E61" s="62">
        <v>3</v>
      </c>
      <c r="F61" s="62" t="s">
        <v>6</v>
      </c>
      <c r="G61" s="62">
        <v>45</v>
      </c>
      <c r="H61" s="62">
        <v>45</v>
      </c>
      <c r="I61" s="62">
        <v>3</v>
      </c>
      <c r="J61" s="109">
        <v>0.23200000000000001</v>
      </c>
      <c r="K61" s="67">
        <v>0.73</v>
      </c>
      <c r="L61" s="64" t="s">
        <v>350</v>
      </c>
      <c r="M61" s="64" t="s">
        <v>2615</v>
      </c>
      <c r="N61" s="65">
        <v>123.73</v>
      </c>
      <c r="O61" s="684"/>
      <c r="Q61" s="40"/>
    </row>
    <row r="62" spans="1:17" x14ac:dyDescent="0.25">
      <c r="A62" s="59" t="s">
        <v>494</v>
      </c>
      <c r="B62" s="66" t="s">
        <v>494</v>
      </c>
      <c r="C62" s="107" t="s">
        <v>495</v>
      </c>
      <c r="D62" s="108" t="s">
        <v>359</v>
      </c>
      <c r="E62" s="62">
        <v>3</v>
      </c>
      <c r="F62" s="62" t="s">
        <v>6</v>
      </c>
      <c r="G62" s="62">
        <v>30</v>
      </c>
      <c r="H62" s="62">
        <v>30</v>
      </c>
      <c r="I62" s="62">
        <v>3</v>
      </c>
      <c r="J62" s="109">
        <v>0.34</v>
      </c>
      <c r="K62" s="67">
        <v>1.1000000000000001</v>
      </c>
      <c r="L62" s="64" t="s">
        <v>350</v>
      </c>
      <c r="M62" s="64" t="s">
        <v>2615</v>
      </c>
      <c r="N62" s="65">
        <v>186.97</v>
      </c>
      <c r="O62" s="684"/>
      <c r="Q62" s="40"/>
    </row>
    <row r="63" spans="1:17" x14ac:dyDescent="0.25">
      <c r="A63" s="59" t="s">
        <v>496</v>
      </c>
      <c r="B63" s="66" t="s">
        <v>496</v>
      </c>
      <c r="C63" s="107" t="s">
        <v>497</v>
      </c>
      <c r="D63" s="108" t="s">
        <v>453</v>
      </c>
      <c r="E63" s="62">
        <v>3</v>
      </c>
      <c r="F63" s="62" t="s">
        <v>6</v>
      </c>
      <c r="G63" s="62">
        <v>18</v>
      </c>
      <c r="H63" s="62">
        <v>18</v>
      </c>
      <c r="I63" s="62">
        <v>3</v>
      </c>
      <c r="J63" s="109">
        <v>0.51500000000000001</v>
      </c>
      <c r="K63" s="67">
        <v>1.833</v>
      </c>
      <c r="L63" s="64" t="s">
        <v>350</v>
      </c>
      <c r="M63" s="64" t="s">
        <v>2615</v>
      </c>
      <c r="N63" s="65">
        <v>274.57</v>
      </c>
      <c r="O63" s="684"/>
      <c r="Q63" s="40"/>
    </row>
    <row r="64" spans="1:17" x14ac:dyDescent="0.25">
      <c r="A64" s="59" t="s">
        <v>498</v>
      </c>
      <c r="B64" s="66" t="s">
        <v>498</v>
      </c>
      <c r="C64" s="107" t="s">
        <v>499</v>
      </c>
      <c r="D64" s="108" t="s">
        <v>456</v>
      </c>
      <c r="E64" s="62">
        <v>3</v>
      </c>
      <c r="F64" s="62" t="s">
        <v>6</v>
      </c>
      <c r="G64" s="62">
        <v>12</v>
      </c>
      <c r="H64" s="62">
        <v>12</v>
      </c>
      <c r="I64" s="62">
        <v>3</v>
      </c>
      <c r="J64" s="109">
        <v>0.79200000000000004</v>
      </c>
      <c r="K64" s="67">
        <v>2.75</v>
      </c>
      <c r="L64" s="64" t="s">
        <v>350</v>
      </c>
      <c r="M64" s="64" t="s">
        <v>2615</v>
      </c>
      <c r="N64" s="65">
        <v>425.7</v>
      </c>
      <c r="O64" s="684"/>
      <c r="Q64" s="40"/>
    </row>
    <row r="65" spans="1:17" ht="15.75" thickBot="1" x14ac:dyDescent="0.3">
      <c r="A65" s="75" t="s">
        <v>500</v>
      </c>
      <c r="B65" s="76" t="s">
        <v>500</v>
      </c>
      <c r="C65" s="110" t="s">
        <v>501</v>
      </c>
      <c r="D65" s="111" t="s">
        <v>459</v>
      </c>
      <c r="E65" s="78">
        <v>3</v>
      </c>
      <c r="F65" s="78" t="s">
        <v>6</v>
      </c>
      <c r="G65" s="78">
        <v>9</v>
      </c>
      <c r="H65" s="78">
        <v>9</v>
      </c>
      <c r="I65" s="78">
        <v>3</v>
      </c>
      <c r="J65" s="112">
        <v>1.3280000000000001</v>
      </c>
      <c r="K65" s="80">
        <v>4.0739999999999998</v>
      </c>
      <c r="L65" s="81" t="s">
        <v>350</v>
      </c>
      <c r="M65" s="81" t="s">
        <v>2615</v>
      </c>
      <c r="N65" s="82">
        <v>659.59</v>
      </c>
      <c r="O65" s="685"/>
      <c r="Q65" s="40"/>
    </row>
    <row r="66" spans="1:17" x14ac:dyDescent="0.25">
      <c r="A66" s="113" t="s">
        <v>502</v>
      </c>
      <c r="B66" s="114" t="s">
        <v>503</v>
      </c>
      <c r="C66" s="115" t="s">
        <v>504</v>
      </c>
      <c r="D66" s="116" t="s">
        <v>417</v>
      </c>
      <c r="E66" s="116">
        <v>4</v>
      </c>
      <c r="F66" s="116" t="s">
        <v>6</v>
      </c>
      <c r="G66" s="116">
        <v>100</v>
      </c>
      <c r="H66" s="116">
        <v>100</v>
      </c>
      <c r="I66" s="116">
        <v>4</v>
      </c>
      <c r="J66" s="117">
        <v>0.21</v>
      </c>
      <c r="K66" s="116">
        <v>0.44</v>
      </c>
      <c r="L66" s="119" t="s">
        <v>350</v>
      </c>
      <c r="M66" s="119" t="s">
        <v>2614</v>
      </c>
      <c r="N66" s="120">
        <v>103.73</v>
      </c>
      <c r="O66" s="683" t="s">
        <v>2566</v>
      </c>
      <c r="Q66" s="40"/>
    </row>
    <row r="67" spans="1:17" x14ac:dyDescent="0.25">
      <c r="A67" s="91" t="s">
        <v>505</v>
      </c>
      <c r="B67" s="92" t="s">
        <v>506</v>
      </c>
      <c r="C67" s="93" t="s">
        <v>507</v>
      </c>
      <c r="D67" s="94" t="s">
        <v>356</v>
      </c>
      <c r="E67" s="94">
        <v>4</v>
      </c>
      <c r="F67" s="94" t="s">
        <v>6</v>
      </c>
      <c r="G67" s="94">
        <v>60</v>
      </c>
      <c r="H67" s="94">
        <v>60</v>
      </c>
      <c r="I67" s="94">
        <v>4</v>
      </c>
      <c r="J67" s="95">
        <v>0.31</v>
      </c>
      <c r="K67" s="96">
        <v>0.73299999999999998</v>
      </c>
      <c r="L67" s="97" t="s">
        <v>350</v>
      </c>
      <c r="M67" s="97" t="s">
        <v>2614</v>
      </c>
      <c r="N67" s="98">
        <v>144.72</v>
      </c>
      <c r="O67" s="684"/>
      <c r="Q67" s="40"/>
    </row>
    <row r="68" spans="1:17" x14ac:dyDescent="0.25">
      <c r="A68" s="91" t="s">
        <v>508</v>
      </c>
      <c r="B68" s="92" t="s">
        <v>509</v>
      </c>
      <c r="C68" s="93" t="s">
        <v>510</v>
      </c>
      <c r="D68" s="94" t="s">
        <v>359</v>
      </c>
      <c r="E68" s="94">
        <v>4</v>
      </c>
      <c r="F68" s="94" t="s">
        <v>6</v>
      </c>
      <c r="G68" s="94">
        <v>40</v>
      </c>
      <c r="H68" s="94">
        <v>40</v>
      </c>
      <c r="I68" s="94">
        <v>4</v>
      </c>
      <c r="J68" s="95">
        <v>0.47</v>
      </c>
      <c r="K68" s="96">
        <v>1.1000000000000001</v>
      </c>
      <c r="L68" s="97" t="s">
        <v>350</v>
      </c>
      <c r="M68" s="97" t="s">
        <v>2614</v>
      </c>
      <c r="N68" s="98">
        <v>228.88</v>
      </c>
      <c r="O68" s="684"/>
      <c r="Q68" s="40"/>
    </row>
    <row r="69" spans="1:17" x14ac:dyDescent="0.25">
      <c r="A69" s="91" t="s">
        <v>511</v>
      </c>
      <c r="B69" s="92" t="s">
        <v>512</v>
      </c>
      <c r="C69" s="93" t="s">
        <v>513</v>
      </c>
      <c r="D69" s="94" t="s">
        <v>453</v>
      </c>
      <c r="E69" s="94">
        <v>4</v>
      </c>
      <c r="F69" s="94" t="s">
        <v>6</v>
      </c>
      <c r="G69" s="94">
        <v>24</v>
      </c>
      <c r="H69" s="94">
        <v>24</v>
      </c>
      <c r="I69" s="94">
        <v>4</v>
      </c>
      <c r="J69" s="95">
        <v>0.69</v>
      </c>
      <c r="K69" s="96">
        <v>1.833</v>
      </c>
      <c r="L69" s="97" t="s">
        <v>350</v>
      </c>
      <c r="M69" s="97" t="s">
        <v>2614</v>
      </c>
      <c r="N69" s="98">
        <v>328.56</v>
      </c>
      <c r="O69" s="684"/>
      <c r="Q69" s="40"/>
    </row>
    <row r="70" spans="1:17" x14ac:dyDescent="0.25">
      <c r="A70" s="91" t="s">
        <v>2621</v>
      </c>
      <c r="B70" s="92" t="s">
        <v>514</v>
      </c>
      <c r="C70" s="93" t="s">
        <v>515</v>
      </c>
      <c r="D70" s="94" t="s">
        <v>456</v>
      </c>
      <c r="E70" s="94">
        <v>4</v>
      </c>
      <c r="F70" s="94" t="s">
        <v>6</v>
      </c>
      <c r="G70" s="94">
        <v>16</v>
      </c>
      <c r="H70" s="94">
        <v>16</v>
      </c>
      <c r="I70" s="94">
        <v>4</v>
      </c>
      <c r="J70" s="95">
        <v>1.04</v>
      </c>
      <c r="K70" s="96">
        <v>2.75</v>
      </c>
      <c r="L70" s="97" t="s">
        <v>350</v>
      </c>
      <c r="M70" s="97" t="s">
        <v>2614</v>
      </c>
      <c r="N70" s="98">
        <v>492.83</v>
      </c>
      <c r="O70" s="684"/>
      <c r="Q70" s="40"/>
    </row>
    <row r="71" spans="1:17" x14ac:dyDescent="0.25">
      <c r="A71" s="91" t="s">
        <v>516</v>
      </c>
      <c r="B71" s="92" t="s">
        <v>517</v>
      </c>
      <c r="C71" s="93" t="s">
        <v>518</v>
      </c>
      <c r="D71" s="94" t="s">
        <v>459</v>
      </c>
      <c r="E71" s="94">
        <v>4</v>
      </c>
      <c r="F71" s="94" t="s">
        <v>6</v>
      </c>
      <c r="G71" s="94">
        <v>12</v>
      </c>
      <c r="H71" s="94">
        <v>12</v>
      </c>
      <c r="I71" s="94">
        <v>4</v>
      </c>
      <c r="J71" s="95">
        <v>1.57</v>
      </c>
      <c r="K71" s="96">
        <v>4.0739999999999998</v>
      </c>
      <c r="L71" s="97" t="s">
        <v>350</v>
      </c>
      <c r="M71" s="97" t="s">
        <v>2614</v>
      </c>
      <c r="N71" s="98">
        <v>741.29</v>
      </c>
      <c r="O71" s="684"/>
      <c r="Q71" s="40"/>
    </row>
    <row r="72" spans="1:17" x14ac:dyDescent="0.25">
      <c r="A72" s="91" t="s">
        <v>519</v>
      </c>
      <c r="B72" s="92" t="s">
        <v>520</v>
      </c>
      <c r="C72" s="93" t="s">
        <v>521</v>
      </c>
      <c r="D72" s="94" t="s">
        <v>462</v>
      </c>
      <c r="E72" s="94">
        <v>4</v>
      </c>
      <c r="F72" s="94" t="s">
        <v>6</v>
      </c>
      <c r="G72" s="94">
        <v>8</v>
      </c>
      <c r="H72" s="94">
        <v>8</v>
      </c>
      <c r="I72" s="94">
        <v>4</v>
      </c>
      <c r="J72" s="95">
        <v>2.25</v>
      </c>
      <c r="K72" s="96">
        <v>5.5</v>
      </c>
      <c r="L72" s="97" t="s">
        <v>350</v>
      </c>
      <c r="M72" s="97" t="s">
        <v>2614</v>
      </c>
      <c r="N72" s="98">
        <v>1195.1500000000001</v>
      </c>
      <c r="O72" s="684"/>
      <c r="Q72" s="40"/>
    </row>
    <row r="73" spans="1:17" x14ac:dyDescent="0.25">
      <c r="A73" s="91" t="s">
        <v>522</v>
      </c>
      <c r="B73" s="92" t="s">
        <v>523</v>
      </c>
      <c r="C73" s="93" t="s">
        <v>524</v>
      </c>
      <c r="D73" s="94" t="s">
        <v>465</v>
      </c>
      <c r="E73" s="94">
        <v>4</v>
      </c>
      <c r="F73" s="94" t="s">
        <v>6</v>
      </c>
      <c r="G73" s="94">
        <v>4</v>
      </c>
      <c r="H73" s="94">
        <v>4</v>
      </c>
      <c r="I73" s="94">
        <v>4</v>
      </c>
      <c r="J73" s="95">
        <v>3.37</v>
      </c>
      <c r="K73" s="96">
        <v>9.1669999999999998</v>
      </c>
      <c r="L73" s="97" t="s">
        <v>350</v>
      </c>
      <c r="M73" s="97" t="s">
        <v>2614</v>
      </c>
      <c r="N73" s="98">
        <v>1725.07</v>
      </c>
      <c r="O73" s="684"/>
      <c r="Q73" s="40"/>
    </row>
    <row r="74" spans="1:17" ht="15.75" thickBot="1" x14ac:dyDescent="0.3">
      <c r="A74" s="121" t="s">
        <v>525</v>
      </c>
      <c r="B74" s="122" t="s">
        <v>526</v>
      </c>
      <c r="C74" s="123" t="s">
        <v>527</v>
      </c>
      <c r="D74" s="124" t="s">
        <v>468</v>
      </c>
      <c r="E74" s="124">
        <v>4</v>
      </c>
      <c r="F74" s="124" t="s">
        <v>6</v>
      </c>
      <c r="G74" s="124">
        <v>4</v>
      </c>
      <c r="H74" s="124">
        <v>4</v>
      </c>
      <c r="I74" s="124">
        <v>4</v>
      </c>
      <c r="J74" s="125">
        <v>5</v>
      </c>
      <c r="K74" s="126">
        <v>10.313000000000001</v>
      </c>
      <c r="L74" s="127" t="s">
        <v>350</v>
      </c>
      <c r="M74" s="127" t="s">
        <v>2614</v>
      </c>
      <c r="N74" s="128">
        <v>2607.17</v>
      </c>
      <c r="O74" s="684"/>
      <c r="Q74" s="40"/>
    </row>
    <row r="75" spans="1:17" x14ac:dyDescent="0.25">
      <c r="A75" s="113" t="s">
        <v>528</v>
      </c>
      <c r="B75" s="114" t="s">
        <v>528</v>
      </c>
      <c r="C75" s="115" t="s">
        <v>529</v>
      </c>
      <c r="D75" s="116" t="s">
        <v>417</v>
      </c>
      <c r="E75" s="116">
        <v>4</v>
      </c>
      <c r="F75" s="116" t="s">
        <v>6</v>
      </c>
      <c r="G75" s="116">
        <v>100</v>
      </c>
      <c r="H75" s="116">
        <v>100</v>
      </c>
      <c r="I75" s="116">
        <v>4</v>
      </c>
      <c r="J75" s="117">
        <v>0.21</v>
      </c>
      <c r="K75" s="116">
        <v>0.44</v>
      </c>
      <c r="L75" s="119" t="s">
        <v>350</v>
      </c>
      <c r="M75" s="119" t="s">
        <v>2614</v>
      </c>
      <c r="N75" s="152">
        <v>114.01</v>
      </c>
      <c r="O75" s="684"/>
      <c r="Q75" s="40"/>
    </row>
    <row r="76" spans="1:17" x14ac:dyDescent="0.25">
      <c r="A76" s="91" t="s">
        <v>530</v>
      </c>
      <c r="B76" s="92" t="s">
        <v>530</v>
      </c>
      <c r="C76" s="93" t="s">
        <v>531</v>
      </c>
      <c r="D76" s="94" t="s">
        <v>356</v>
      </c>
      <c r="E76" s="94">
        <v>4</v>
      </c>
      <c r="F76" s="94" t="s">
        <v>6</v>
      </c>
      <c r="G76" s="94">
        <v>60</v>
      </c>
      <c r="H76" s="94">
        <v>60</v>
      </c>
      <c r="I76" s="94">
        <v>4</v>
      </c>
      <c r="J76" s="95">
        <v>0.31</v>
      </c>
      <c r="K76" s="96">
        <v>0.73299999999999998</v>
      </c>
      <c r="L76" s="97" t="s">
        <v>350</v>
      </c>
      <c r="M76" s="97" t="s">
        <v>2614</v>
      </c>
      <c r="N76" s="153">
        <v>159.22</v>
      </c>
      <c r="O76" s="684"/>
      <c r="Q76" s="40"/>
    </row>
    <row r="77" spans="1:17" x14ac:dyDescent="0.25">
      <c r="A77" s="91" t="s">
        <v>532</v>
      </c>
      <c r="B77" s="92" t="s">
        <v>532</v>
      </c>
      <c r="C77" s="93" t="s">
        <v>533</v>
      </c>
      <c r="D77" s="94" t="s">
        <v>359</v>
      </c>
      <c r="E77" s="94">
        <v>4</v>
      </c>
      <c r="F77" s="94" t="s">
        <v>6</v>
      </c>
      <c r="G77" s="94">
        <v>40</v>
      </c>
      <c r="H77" s="94">
        <v>40</v>
      </c>
      <c r="I77" s="94">
        <v>4</v>
      </c>
      <c r="J77" s="95">
        <v>0.47</v>
      </c>
      <c r="K77" s="96">
        <v>1.1000000000000001</v>
      </c>
      <c r="L77" s="97" t="s">
        <v>350</v>
      </c>
      <c r="M77" s="97" t="s">
        <v>2614</v>
      </c>
      <c r="N77" s="153">
        <v>251.78</v>
      </c>
      <c r="O77" s="684"/>
      <c r="Q77" s="40"/>
    </row>
    <row r="78" spans="1:17" x14ac:dyDescent="0.25">
      <c r="A78" s="91" t="s">
        <v>534</v>
      </c>
      <c r="B78" s="92" t="s">
        <v>534</v>
      </c>
      <c r="C78" s="93" t="s">
        <v>535</v>
      </c>
      <c r="D78" s="94" t="s">
        <v>453</v>
      </c>
      <c r="E78" s="94">
        <v>4</v>
      </c>
      <c r="F78" s="94" t="s">
        <v>6</v>
      </c>
      <c r="G78" s="94">
        <v>24</v>
      </c>
      <c r="H78" s="94">
        <v>24</v>
      </c>
      <c r="I78" s="94">
        <v>4</v>
      </c>
      <c r="J78" s="95">
        <v>0.69</v>
      </c>
      <c r="K78" s="96">
        <v>1.833</v>
      </c>
      <c r="L78" s="97" t="s">
        <v>350</v>
      </c>
      <c r="M78" s="97" t="s">
        <v>2614</v>
      </c>
      <c r="N78" s="153">
        <v>361.45</v>
      </c>
      <c r="O78" s="684"/>
      <c r="Q78" s="40"/>
    </row>
    <row r="79" spans="1:17" x14ac:dyDescent="0.25">
      <c r="A79" s="91" t="s">
        <v>536</v>
      </c>
      <c r="B79" s="92" t="s">
        <v>536</v>
      </c>
      <c r="C79" s="93" t="s">
        <v>537</v>
      </c>
      <c r="D79" s="94" t="s">
        <v>456</v>
      </c>
      <c r="E79" s="94">
        <v>4</v>
      </c>
      <c r="F79" s="94" t="s">
        <v>6</v>
      </c>
      <c r="G79" s="94">
        <v>16</v>
      </c>
      <c r="H79" s="94">
        <v>16</v>
      </c>
      <c r="I79" s="94">
        <v>4</v>
      </c>
      <c r="J79" s="95">
        <v>1.04</v>
      </c>
      <c r="K79" s="96">
        <v>2.75</v>
      </c>
      <c r="L79" s="97" t="s">
        <v>350</v>
      </c>
      <c r="M79" s="97" t="s">
        <v>2614</v>
      </c>
      <c r="N79" s="153">
        <v>542.1</v>
      </c>
      <c r="O79" s="684"/>
      <c r="Q79" s="40"/>
    </row>
    <row r="80" spans="1:17" ht="15.75" thickBot="1" x14ac:dyDescent="0.3">
      <c r="A80" s="121" t="s">
        <v>538</v>
      </c>
      <c r="B80" s="122" t="s">
        <v>538</v>
      </c>
      <c r="C80" s="123" t="s">
        <v>539</v>
      </c>
      <c r="D80" s="124" t="s">
        <v>459</v>
      </c>
      <c r="E80" s="124">
        <v>4</v>
      </c>
      <c r="F80" s="124" t="s">
        <v>6</v>
      </c>
      <c r="G80" s="124">
        <v>12</v>
      </c>
      <c r="H80" s="124">
        <v>12</v>
      </c>
      <c r="I80" s="124">
        <v>4</v>
      </c>
      <c r="J80" s="125">
        <v>1.57</v>
      </c>
      <c r="K80" s="126">
        <v>4.0739999999999998</v>
      </c>
      <c r="L80" s="127" t="s">
        <v>350</v>
      </c>
      <c r="M80" s="127" t="s">
        <v>2614</v>
      </c>
      <c r="N80" s="154">
        <v>815.44</v>
      </c>
      <c r="O80" s="685"/>
      <c r="Q80" s="40"/>
    </row>
    <row r="81" spans="1:17" x14ac:dyDescent="0.25">
      <c r="A81" s="155" t="s">
        <v>540</v>
      </c>
      <c r="B81" s="107">
        <v>101020</v>
      </c>
      <c r="C81" s="107" t="s">
        <v>541</v>
      </c>
      <c r="D81" s="62" t="s">
        <v>542</v>
      </c>
      <c r="E81" s="156">
        <v>4</v>
      </c>
      <c r="F81" s="157" t="s">
        <v>6</v>
      </c>
      <c r="G81" s="156">
        <v>100</v>
      </c>
      <c r="H81" s="156">
        <v>100</v>
      </c>
      <c r="I81" s="156">
        <v>4</v>
      </c>
      <c r="J81" s="158">
        <v>0.17</v>
      </c>
      <c r="K81" s="62">
        <v>0.44</v>
      </c>
      <c r="L81" s="64" t="s">
        <v>350</v>
      </c>
      <c r="M81" s="64" t="s">
        <v>2614</v>
      </c>
      <c r="N81" s="65">
        <v>53.17</v>
      </c>
      <c r="O81" s="683" t="s">
        <v>2567</v>
      </c>
      <c r="Q81" s="40"/>
    </row>
    <row r="82" spans="1:17" x14ac:dyDescent="0.25">
      <c r="A82" s="59" t="s">
        <v>543</v>
      </c>
      <c r="B82" s="107">
        <v>101025</v>
      </c>
      <c r="C82" s="107" t="s">
        <v>544</v>
      </c>
      <c r="D82" s="62" t="s">
        <v>545</v>
      </c>
      <c r="E82" s="156">
        <v>4</v>
      </c>
      <c r="F82" s="157" t="s">
        <v>6</v>
      </c>
      <c r="G82" s="156">
        <v>60</v>
      </c>
      <c r="H82" s="156">
        <v>60</v>
      </c>
      <c r="I82" s="156">
        <v>4</v>
      </c>
      <c r="J82" s="158">
        <v>0.27</v>
      </c>
      <c r="K82" s="67">
        <v>0.73299999999999998</v>
      </c>
      <c r="L82" s="64" t="s">
        <v>350</v>
      </c>
      <c r="M82" s="64" t="s">
        <v>2614</v>
      </c>
      <c r="N82" s="65">
        <v>82.99</v>
      </c>
      <c r="O82" s="684"/>
      <c r="Q82" s="40"/>
    </row>
    <row r="83" spans="1:17" ht="15.75" thickBot="1" x14ac:dyDescent="0.3">
      <c r="A83" s="59" t="s">
        <v>546</v>
      </c>
      <c r="B83" s="107">
        <v>101032</v>
      </c>
      <c r="C83" s="107" t="s">
        <v>547</v>
      </c>
      <c r="D83" s="62" t="s">
        <v>548</v>
      </c>
      <c r="E83" s="156">
        <v>4</v>
      </c>
      <c r="F83" s="157" t="s">
        <v>6</v>
      </c>
      <c r="G83" s="156">
        <v>40</v>
      </c>
      <c r="H83" s="156">
        <v>40</v>
      </c>
      <c r="I83" s="156">
        <v>4</v>
      </c>
      <c r="J83" s="158">
        <v>0.43</v>
      </c>
      <c r="K83" s="67">
        <v>1.1000000000000001</v>
      </c>
      <c r="L83" s="64" t="s">
        <v>350</v>
      </c>
      <c r="M83" s="64" t="s">
        <v>2614</v>
      </c>
      <c r="N83" s="65">
        <v>133.18</v>
      </c>
      <c r="O83" s="684"/>
      <c r="Q83" s="40"/>
    </row>
    <row r="84" spans="1:17" x14ac:dyDescent="0.25">
      <c r="A84" s="113" t="s">
        <v>2622</v>
      </c>
      <c r="B84" s="115">
        <v>105016</v>
      </c>
      <c r="C84" s="115" t="s">
        <v>549</v>
      </c>
      <c r="D84" s="116" t="s">
        <v>550</v>
      </c>
      <c r="E84" s="159">
        <v>200</v>
      </c>
      <c r="F84" s="160" t="s">
        <v>6</v>
      </c>
      <c r="G84" s="159">
        <v>200</v>
      </c>
      <c r="H84" s="159">
        <v>200</v>
      </c>
      <c r="I84" s="159">
        <v>200</v>
      </c>
      <c r="J84" s="161">
        <v>0.09</v>
      </c>
      <c r="K84" s="118">
        <v>2.0099999999999998</v>
      </c>
      <c r="L84" s="119" t="s">
        <v>350</v>
      </c>
      <c r="M84" s="119" t="s">
        <v>2614</v>
      </c>
      <c r="N84" s="120">
        <v>37.81</v>
      </c>
      <c r="O84" s="684"/>
      <c r="Q84" s="40"/>
    </row>
    <row r="85" spans="1:17" x14ac:dyDescent="0.25">
      <c r="A85" s="91" t="s">
        <v>2623</v>
      </c>
      <c r="B85" s="93">
        <v>105020</v>
      </c>
      <c r="C85" s="93" t="s">
        <v>551</v>
      </c>
      <c r="D85" s="94" t="s">
        <v>552</v>
      </c>
      <c r="E85" s="162">
        <v>200</v>
      </c>
      <c r="F85" s="163" t="s">
        <v>6</v>
      </c>
      <c r="G85" s="162">
        <v>200</v>
      </c>
      <c r="H85" s="162">
        <v>200</v>
      </c>
      <c r="I85" s="162">
        <v>200</v>
      </c>
      <c r="J85" s="164">
        <v>0.11</v>
      </c>
      <c r="K85" s="94">
        <v>3.14</v>
      </c>
      <c r="L85" s="97" t="s">
        <v>350</v>
      </c>
      <c r="M85" s="97" t="s">
        <v>2614</v>
      </c>
      <c r="N85" s="98">
        <v>42.68</v>
      </c>
      <c r="O85" s="684"/>
      <c r="Q85" s="40"/>
    </row>
    <row r="86" spans="1:17" x14ac:dyDescent="0.25">
      <c r="A86" s="91" t="s">
        <v>553</v>
      </c>
      <c r="B86" s="93">
        <v>104021</v>
      </c>
      <c r="C86" s="93" t="s">
        <v>554</v>
      </c>
      <c r="D86" s="94" t="s">
        <v>417</v>
      </c>
      <c r="E86" s="162">
        <v>200</v>
      </c>
      <c r="F86" s="163" t="s">
        <v>6</v>
      </c>
      <c r="G86" s="162">
        <v>200</v>
      </c>
      <c r="H86" s="162">
        <v>200</v>
      </c>
      <c r="I86" s="162">
        <v>200</v>
      </c>
      <c r="J86" s="164">
        <v>0.15</v>
      </c>
      <c r="K86" s="94">
        <v>3.14</v>
      </c>
      <c r="L86" s="97" t="s">
        <v>350</v>
      </c>
      <c r="M86" s="97" t="s">
        <v>2614</v>
      </c>
      <c r="N86" s="98">
        <v>43.78</v>
      </c>
      <c r="O86" s="684"/>
      <c r="Q86" s="40"/>
    </row>
    <row r="87" spans="1:17" ht="15.75" thickBot="1" x14ac:dyDescent="0.3">
      <c r="A87" s="165" t="s">
        <v>2624</v>
      </c>
      <c r="B87" s="123">
        <v>104022</v>
      </c>
      <c r="C87" s="123" t="s">
        <v>555</v>
      </c>
      <c r="D87" s="124" t="s">
        <v>542</v>
      </c>
      <c r="E87" s="166">
        <v>200</v>
      </c>
      <c r="F87" s="167" t="s">
        <v>6</v>
      </c>
      <c r="G87" s="166">
        <v>200</v>
      </c>
      <c r="H87" s="166">
        <v>200</v>
      </c>
      <c r="I87" s="166">
        <v>200</v>
      </c>
      <c r="J87" s="168">
        <v>0.17</v>
      </c>
      <c r="K87" s="126">
        <v>3.14</v>
      </c>
      <c r="L87" s="127" t="s">
        <v>350</v>
      </c>
      <c r="M87" s="127" t="s">
        <v>2614</v>
      </c>
      <c r="N87" s="128">
        <v>53.17</v>
      </c>
      <c r="O87" s="685"/>
      <c r="Q87" s="40"/>
    </row>
    <row r="88" spans="1:17" x14ac:dyDescent="0.25">
      <c r="A88" s="169" t="s">
        <v>556</v>
      </c>
      <c r="B88" s="52">
        <v>232016</v>
      </c>
      <c r="C88" s="52" t="s">
        <v>557</v>
      </c>
      <c r="D88" s="54">
        <v>16</v>
      </c>
      <c r="E88" s="54"/>
      <c r="F88" s="54" t="s">
        <v>7</v>
      </c>
      <c r="G88" s="170">
        <v>10</v>
      </c>
      <c r="H88" s="170">
        <v>10</v>
      </c>
      <c r="I88" s="171">
        <v>1</v>
      </c>
      <c r="J88" s="56">
        <v>7.0000000000000007E-2</v>
      </c>
      <c r="K88" s="56">
        <v>1.6</v>
      </c>
      <c r="L88" s="57" t="s">
        <v>350</v>
      </c>
      <c r="M88" s="57" t="s">
        <v>2615</v>
      </c>
      <c r="N88" s="58">
        <v>67.650000000000006</v>
      </c>
      <c r="O88" s="683" t="s">
        <v>2568</v>
      </c>
      <c r="Q88" s="40"/>
    </row>
    <row r="89" spans="1:17" x14ac:dyDescent="0.25">
      <c r="A89" s="172" t="s">
        <v>558</v>
      </c>
      <c r="B89" s="66" t="s">
        <v>559</v>
      </c>
      <c r="C89" s="66" t="s">
        <v>560</v>
      </c>
      <c r="D89" s="62">
        <v>20</v>
      </c>
      <c r="E89" s="62"/>
      <c r="F89" s="62" t="s">
        <v>561</v>
      </c>
      <c r="G89" s="173">
        <v>6</v>
      </c>
      <c r="H89" s="173">
        <v>6</v>
      </c>
      <c r="I89" s="156">
        <v>1</v>
      </c>
      <c r="J89" s="67">
        <v>0.19800000000000001</v>
      </c>
      <c r="K89" s="67">
        <v>3</v>
      </c>
      <c r="L89" s="64" t="s">
        <v>350</v>
      </c>
      <c r="M89" s="64" t="s">
        <v>2615</v>
      </c>
      <c r="N89" s="65">
        <v>84.57</v>
      </c>
      <c r="O89" s="684"/>
      <c r="Q89" s="40"/>
    </row>
    <row r="90" spans="1:17" x14ac:dyDescent="0.25">
      <c r="A90" s="172" t="s">
        <v>562</v>
      </c>
      <c r="B90" s="66" t="s">
        <v>563</v>
      </c>
      <c r="C90" s="66" t="s">
        <v>564</v>
      </c>
      <c r="D90" s="62">
        <v>25</v>
      </c>
      <c r="E90" s="62"/>
      <c r="F90" s="62" t="s">
        <v>561</v>
      </c>
      <c r="G90" s="173">
        <v>5</v>
      </c>
      <c r="H90" s="173">
        <v>5</v>
      </c>
      <c r="I90" s="156">
        <v>1</v>
      </c>
      <c r="J90" s="67">
        <v>0.28499999999999998</v>
      </c>
      <c r="K90" s="67">
        <v>2.87</v>
      </c>
      <c r="L90" s="64" t="s">
        <v>350</v>
      </c>
      <c r="M90" s="64" t="s">
        <v>2615</v>
      </c>
      <c r="N90" s="65">
        <v>112.48</v>
      </c>
      <c r="O90" s="684"/>
      <c r="Q90" s="40"/>
    </row>
    <row r="91" spans="1:17" x14ac:dyDescent="0.25">
      <c r="A91" s="172" t="s">
        <v>565</v>
      </c>
      <c r="B91" s="66" t="s">
        <v>566</v>
      </c>
      <c r="C91" s="66" t="s">
        <v>567</v>
      </c>
      <c r="D91" s="62">
        <v>32</v>
      </c>
      <c r="E91" s="62"/>
      <c r="F91" s="62" t="s">
        <v>561</v>
      </c>
      <c r="G91" s="173">
        <v>8</v>
      </c>
      <c r="H91" s="173">
        <v>8</v>
      </c>
      <c r="I91" s="156">
        <v>1</v>
      </c>
      <c r="J91" s="67">
        <v>0.53</v>
      </c>
      <c r="K91" s="67">
        <v>3.6</v>
      </c>
      <c r="L91" s="64" t="s">
        <v>350</v>
      </c>
      <c r="M91" s="64" t="s">
        <v>2615</v>
      </c>
      <c r="N91" s="65">
        <v>187.76</v>
      </c>
      <c r="O91" s="684"/>
      <c r="Q91" s="40"/>
    </row>
    <row r="92" spans="1:17" ht="15.75" thickBot="1" x14ac:dyDescent="0.3">
      <c r="A92" s="174" t="s">
        <v>568</v>
      </c>
      <c r="B92" s="175" t="s">
        <v>569</v>
      </c>
      <c r="C92" s="175" t="s">
        <v>570</v>
      </c>
      <c r="D92" s="176">
        <v>40</v>
      </c>
      <c r="E92" s="176"/>
      <c r="F92" s="176" t="s">
        <v>561</v>
      </c>
      <c r="G92" s="177">
        <v>5</v>
      </c>
      <c r="H92" s="177">
        <v>5</v>
      </c>
      <c r="I92" s="178">
        <v>1</v>
      </c>
      <c r="J92" s="179">
        <v>0.8</v>
      </c>
      <c r="K92" s="179">
        <v>10.210000000000001</v>
      </c>
      <c r="L92" s="179" t="s">
        <v>350</v>
      </c>
      <c r="M92" s="219" t="s">
        <v>2615</v>
      </c>
      <c r="N92" s="82">
        <v>262.32</v>
      </c>
      <c r="O92" s="685"/>
      <c r="Q92" s="40"/>
    </row>
    <row r="93" spans="1:17" x14ac:dyDescent="0.25">
      <c r="A93" s="180" t="s">
        <v>571</v>
      </c>
      <c r="B93" s="136">
        <v>233016</v>
      </c>
      <c r="C93" s="136" t="s">
        <v>572</v>
      </c>
      <c r="D93" s="139">
        <v>16</v>
      </c>
      <c r="E93" s="139"/>
      <c r="F93" s="139" t="s">
        <v>7</v>
      </c>
      <c r="G93" s="181">
        <v>180</v>
      </c>
      <c r="H93" s="181">
        <v>180</v>
      </c>
      <c r="I93" s="182">
        <v>1</v>
      </c>
      <c r="J93" s="183">
        <v>0.03</v>
      </c>
      <c r="K93" s="183">
        <v>0.24</v>
      </c>
      <c r="L93" s="141" t="s">
        <v>350</v>
      </c>
      <c r="M93" s="141" t="s">
        <v>2615</v>
      </c>
      <c r="N93" s="142">
        <v>53.98</v>
      </c>
      <c r="O93" s="683" t="s">
        <v>2569</v>
      </c>
      <c r="Q93" s="40"/>
    </row>
    <row r="94" spans="1:17" x14ac:dyDescent="0.25">
      <c r="A94" s="172" t="s">
        <v>573</v>
      </c>
      <c r="B94" s="66">
        <v>233020</v>
      </c>
      <c r="C94" s="66" t="s">
        <v>574</v>
      </c>
      <c r="D94" s="62">
        <v>20</v>
      </c>
      <c r="E94" s="62"/>
      <c r="F94" s="62" t="s">
        <v>7</v>
      </c>
      <c r="G94" s="173">
        <v>100</v>
      </c>
      <c r="H94" s="173">
        <v>100</v>
      </c>
      <c r="I94" s="156">
        <v>1</v>
      </c>
      <c r="J94" s="67" t="s">
        <v>575</v>
      </c>
      <c r="K94" s="67">
        <v>0.32</v>
      </c>
      <c r="L94" s="64" t="s">
        <v>350</v>
      </c>
      <c r="M94" s="64" t="s">
        <v>2615</v>
      </c>
      <c r="N94" s="65">
        <v>43.31</v>
      </c>
      <c r="O94" s="684"/>
      <c r="Q94" s="40"/>
    </row>
    <row r="95" spans="1:17" x14ac:dyDescent="0.25">
      <c r="A95" s="172" t="s">
        <v>576</v>
      </c>
      <c r="B95" s="66">
        <v>233025</v>
      </c>
      <c r="C95" s="66" t="s">
        <v>577</v>
      </c>
      <c r="D95" s="62">
        <v>25</v>
      </c>
      <c r="E95" s="62"/>
      <c r="F95" s="62" t="s">
        <v>7</v>
      </c>
      <c r="G95" s="173">
        <v>50</v>
      </c>
      <c r="H95" s="173">
        <v>50</v>
      </c>
      <c r="I95" s="156">
        <v>1</v>
      </c>
      <c r="J95" s="67">
        <v>0.09</v>
      </c>
      <c r="K95" s="67">
        <v>0.64</v>
      </c>
      <c r="L95" s="64" t="s">
        <v>350</v>
      </c>
      <c r="M95" s="64" t="s">
        <v>2615</v>
      </c>
      <c r="N95" s="65">
        <v>53.98</v>
      </c>
      <c r="O95" s="684"/>
      <c r="Q95" s="40"/>
    </row>
    <row r="96" spans="1:17" x14ac:dyDescent="0.25">
      <c r="A96" s="172" t="s">
        <v>578</v>
      </c>
      <c r="B96" s="66" t="s">
        <v>579</v>
      </c>
      <c r="C96" s="66" t="s">
        <v>580</v>
      </c>
      <c r="D96" s="62">
        <v>32</v>
      </c>
      <c r="E96" s="62"/>
      <c r="F96" s="62" t="s">
        <v>561</v>
      </c>
      <c r="G96" s="173">
        <v>66</v>
      </c>
      <c r="H96" s="173">
        <v>66</v>
      </c>
      <c r="I96" s="156">
        <v>1</v>
      </c>
      <c r="J96" s="67">
        <v>0.182</v>
      </c>
      <c r="K96" s="67">
        <v>0.82299999999999995</v>
      </c>
      <c r="L96" s="64" t="s">
        <v>350</v>
      </c>
      <c r="M96" s="64" t="s">
        <v>2615</v>
      </c>
      <c r="N96" s="65">
        <v>77.64</v>
      </c>
      <c r="O96" s="684"/>
      <c r="Q96" s="40"/>
    </row>
    <row r="97" spans="1:17" ht="15.75" thickBot="1" x14ac:dyDescent="0.3">
      <c r="A97" s="184" t="s">
        <v>581</v>
      </c>
      <c r="B97" s="76">
        <v>233040</v>
      </c>
      <c r="C97" s="76" t="s">
        <v>582</v>
      </c>
      <c r="D97" s="78">
        <v>40</v>
      </c>
      <c r="E97" s="78"/>
      <c r="F97" s="78" t="s">
        <v>561</v>
      </c>
      <c r="G97" s="185">
        <v>20</v>
      </c>
      <c r="H97" s="185">
        <v>20</v>
      </c>
      <c r="I97" s="186">
        <v>1</v>
      </c>
      <c r="J97" s="80">
        <v>0.28799999999999998</v>
      </c>
      <c r="K97" s="80">
        <v>1.08</v>
      </c>
      <c r="L97" s="81" t="s">
        <v>350</v>
      </c>
      <c r="M97" s="150" t="s">
        <v>2615</v>
      </c>
      <c r="N97" s="151">
        <v>177.14</v>
      </c>
      <c r="O97" s="684"/>
      <c r="Q97" s="40"/>
    </row>
    <row r="98" spans="1:17" x14ac:dyDescent="0.25">
      <c r="A98" s="169" t="s">
        <v>583</v>
      </c>
      <c r="B98" s="187">
        <v>233120</v>
      </c>
      <c r="C98" s="52" t="s">
        <v>584</v>
      </c>
      <c r="D98" s="54">
        <v>20</v>
      </c>
      <c r="E98" s="54"/>
      <c r="F98" s="54" t="s">
        <v>7</v>
      </c>
      <c r="G98" s="170">
        <v>100</v>
      </c>
      <c r="H98" s="170">
        <v>100</v>
      </c>
      <c r="I98" s="171">
        <v>1</v>
      </c>
      <c r="J98" s="56">
        <v>7.0000000000000007E-2</v>
      </c>
      <c r="K98" s="56">
        <v>0.24</v>
      </c>
      <c r="L98" s="57" t="s">
        <v>350</v>
      </c>
      <c r="M98" s="57" t="s">
        <v>2615</v>
      </c>
      <c r="N98" s="58">
        <v>42.22</v>
      </c>
      <c r="O98" s="686"/>
      <c r="Q98" s="40"/>
    </row>
    <row r="99" spans="1:17" ht="15.75" thickBot="1" x14ac:dyDescent="0.3">
      <c r="A99" s="184" t="s">
        <v>2669</v>
      </c>
      <c r="B99" s="184" t="s">
        <v>2669</v>
      </c>
      <c r="C99" s="76" t="s">
        <v>2670</v>
      </c>
      <c r="D99" s="78">
        <v>25</v>
      </c>
      <c r="E99" s="78"/>
      <c r="F99" s="78" t="s">
        <v>7</v>
      </c>
      <c r="G99" s="185">
        <v>50</v>
      </c>
      <c r="H99" s="185">
        <v>50</v>
      </c>
      <c r="I99" s="186">
        <v>1</v>
      </c>
      <c r="J99" s="80">
        <v>0.09</v>
      </c>
      <c r="K99" s="80">
        <v>0.32</v>
      </c>
      <c r="L99" s="81" t="s">
        <v>350</v>
      </c>
      <c r="M99" s="81" t="s">
        <v>2615</v>
      </c>
      <c r="N99" s="82">
        <v>59.71</v>
      </c>
      <c r="O99" s="686"/>
      <c r="Q99" s="40"/>
    </row>
    <row r="100" spans="1:17" x14ac:dyDescent="0.25">
      <c r="A100" s="169" t="s">
        <v>585</v>
      </c>
      <c r="B100" s="187" t="s">
        <v>585</v>
      </c>
      <c r="C100" s="52" t="s">
        <v>586</v>
      </c>
      <c r="D100" s="54">
        <v>20</v>
      </c>
      <c r="E100" s="54"/>
      <c r="F100" s="54" t="s">
        <v>7</v>
      </c>
      <c r="G100" s="170">
        <v>160</v>
      </c>
      <c r="H100" s="170">
        <v>160</v>
      </c>
      <c r="I100" s="171">
        <v>10</v>
      </c>
      <c r="J100" s="56">
        <v>2.9000000000000001E-2</v>
      </c>
      <c r="K100" s="56">
        <v>0.11700000000000001</v>
      </c>
      <c r="L100" s="57" t="s">
        <v>350</v>
      </c>
      <c r="M100" s="57" t="s">
        <v>2615</v>
      </c>
      <c r="N100" s="58">
        <v>40.83</v>
      </c>
      <c r="O100" s="686"/>
      <c r="Q100" s="40"/>
    </row>
    <row r="101" spans="1:17" ht="15.75" thickBot="1" x14ac:dyDescent="0.3">
      <c r="A101" s="184" t="s">
        <v>587</v>
      </c>
      <c r="B101" s="76" t="s">
        <v>587</v>
      </c>
      <c r="C101" s="76" t="s">
        <v>588</v>
      </c>
      <c r="D101" s="78">
        <v>25</v>
      </c>
      <c r="E101" s="78"/>
      <c r="F101" s="78" t="s">
        <v>7</v>
      </c>
      <c r="G101" s="185">
        <v>100</v>
      </c>
      <c r="H101" s="185">
        <v>100</v>
      </c>
      <c r="I101" s="186">
        <v>5</v>
      </c>
      <c r="J101" s="80">
        <v>4.3999999999999997E-2</v>
      </c>
      <c r="K101" s="80">
        <v>0.187</v>
      </c>
      <c r="L101" s="81" t="s">
        <v>350</v>
      </c>
      <c r="M101" s="81" t="s">
        <v>2615</v>
      </c>
      <c r="N101" s="82">
        <v>47.89</v>
      </c>
      <c r="O101" s="687"/>
      <c r="Q101" s="40"/>
    </row>
    <row r="102" spans="1:17" x14ac:dyDescent="0.25">
      <c r="A102" s="180" t="s">
        <v>589</v>
      </c>
      <c r="B102" s="136">
        <v>202016</v>
      </c>
      <c r="C102" s="136" t="s">
        <v>590</v>
      </c>
      <c r="D102" s="139">
        <v>16</v>
      </c>
      <c r="E102" s="139"/>
      <c r="F102" s="139" t="s">
        <v>7</v>
      </c>
      <c r="G102" s="181">
        <v>200</v>
      </c>
      <c r="H102" s="181">
        <v>200</v>
      </c>
      <c r="I102" s="182">
        <v>50</v>
      </c>
      <c r="J102" s="183">
        <v>0.01</v>
      </c>
      <c r="K102" s="183">
        <v>0.03</v>
      </c>
      <c r="L102" s="141" t="s">
        <v>350</v>
      </c>
      <c r="M102" s="141" t="s">
        <v>2615</v>
      </c>
      <c r="N102" s="142">
        <v>8.9700000000000006</v>
      </c>
      <c r="O102" s="683" t="s">
        <v>2570</v>
      </c>
      <c r="Q102" s="40"/>
    </row>
    <row r="103" spans="1:17" x14ac:dyDescent="0.25">
      <c r="A103" s="172" t="s">
        <v>591</v>
      </c>
      <c r="B103" s="66">
        <v>202020</v>
      </c>
      <c r="C103" s="66" t="s">
        <v>592</v>
      </c>
      <c r="D103" s="62">
        <v>20</v>
      </c>
      <c r="E103" s="62"/>
      <c r="F103" s="62" t="s">
        <v>7</v>
      </c>
      <c r="G103" s="173">
        <v>300</v>
      </c>
      <c r="H103" s="173">
        <v>300</v>
      </c>
      <c r="I103" s="156">
        <v>50</v>
      </c>
      <c r="J103" s="67" t="s">
        <v>593</v>
      </c>
      <c r="K103" s="67">
        <v>7.0000000000000007E-2</v>
      </c>
      <c r="L103" s="64" t="s">
        <v>350</v>
      </c>
      <c r="M103" s="64" t="s">
        <v>2615</v>
      </c>
      <c r="N103" s="65">
        <v>8.7799999999999994</v>
      </c>
      <c r="O103" s="684"/>
      <c r="Q103" s="40"/>
    </row>
    <row r="104" spans="1:17" x14ac:dyDescent="0.25">
      <c r="A104" s="172" t="s">
        <v>594</v>
      </c>
      <c r="B104" s="66">
        <v>202025</v>
      </c>
      <c r="C104" s="66" t="s">
        <v>595</v>
      </c>
      <c r="D104" s="62">
        <v>25</v>
      </c>
      <c r="E104" s="62"/>
      <c r="F104" s="62" t="s">
        <v>7</v>
      </c>
      <c r="G104" s="173">
        <v>150</v>
      </c>
      <c r="H104" s="173">
        <v>150</v>
      </c>
      <c r="I104" s="156">
        <v>25</v>
      </c>
      <c r="J104" s="67">
        <v>0.03</v>
      </c>
      <c r="K104" s="67">
        <v>0.12</v>
      </c>
      <c r="L104" s="64" t="s">
        <v>350</v>
      </c>
      <c r="M104" s="64" t="s">
        <v>2615</v>
      </c>
      <c r="N104" s="65">
        <v>13.36</v>
      </c>
      <c r="O104" s="684"/>
      <c r="Q104" s="40"/>
    </row>
    <row r="105" spans="1:17" x14ac:dyDescent="0.25">
      <c r="A105" s="172" t="s">
        <v>596</v>
      </c>
      <c r="B105" s="66">
        <v>202032</v>
      </c>
      <c r="C105" s="66" t="s">
        <v>597</v>
      </c>
      <c r="D105" s="62">
        <v>32</v>
      </c>
      <c r="E105" s="62"/>
      <c r="F105" s="62" t="s">
        <v>7</v>
      </c>
      <c r="G105" s="173">
        <v>80</v>
      </c>
      <c r="H105" s="173">
        <v>80</v>
      </c>
      <c r="I105" s="156">
        <v>10</v>
      </c>
      <c r="J105" s="67">
        <v>0.06</v>
      </c>
      <c r="K105" s="67">
        <v>0.24</v>
      </c>
      <c r="L105" s="64" t="s">
        <v>350</v>
      </c>
      <c r="M105" s="64" t="s">
        <v>2615</v>
      </c>
      <c r="N105" s="65">
        <v>19.41</v>
      </c>
      <c r="O105" s="684"/>
      <c r="Q105" s="40"/>
    </row>
    <row r="106" spans="1:17" x14ac:dyDescent="0.25">
      <c r="A106" s="172" t="s">
        <v>598</v>
      </c>
      <c r="B106" s="66" t="s">
        <v>598</v>
      </c>
      <c r="C106" s="66" t="s">
        <v>599</v>
      </c>
      <c r="D106" s="62">
        <v>40</v>
      </c>
      <c r="E106" s="62"/>
      <c r="F106" s="62" t="s">
        <v>561</v>
      </c>
      <c r="G106" s="173">
        <v>56</v>
      </c>
      <c r="H106" s="173">
        <v>56</v>
      </c>
      <c r="I106" s="156">
        <v>4</v>
      </c>
      <c r="J106" s="67">
        <v>0.08</v>
      </c>
      <c r="K106" s="67">
        <v>0.45</v>
      </c>
      <c r="L106" s="64" t="s">
        <v>350</v>
      </c>
      <c r="M106" s="64" t="s">
        <v>2615</v>
      </c>
      <c r="N106" s="65">
        <v>34.1</v>
      </c>
      <c r="O106" s="684"/>
      <c r="Q106" s="40"/>
    </row>
    <row r="107" spans="1:17" x14ac:dyDescent="0.25">
      <c r="A107" s="172" t="s">
        <v>600</v>
      </c>
      <c r="B107" s="66">
        <v>202050</v>
      </c>
      <c r="C107" s="66" t="s">
        <v>601</v>
      </c>
      <c r="D107" s="62">
        <v>50</v>
      </c>
      <c r="E107" s="62"/>
      <c r="F107" s="62" t="s">
        <v>7</v>
      </c>
      <c r="G107" s="173">
        <v>30</v>
      </c>
      <c r="H107" s="173">
        <v>30</v>
      </c>
      <c r="I107" s="156">
        <v>2</v>
      </c>
      <c r="J107" s="67">
        <v>0.19</v>
      </c>
      <c r="K107" s="67">
        <v>0.96</v>
      </c>
      <c r="L107" s="64" t="s">
        <v>350</v>
      </c>
      <c r="M107" s="64" t="s">
        <v>2615</v>
      </c>
      <c r="N107" s="65">
        <v>85.98</v>
      </c>
      <c r="O107" s="684"/>
      <c r="Q107" s="40"/>
    </row>
    <row r="108" spans="1:17" x14ac:dyDescent="0.25">
      <c r="A108" s="172" t="s">
        <v>602</v>
      </c>
      <c r="B108" s="66">
        <v>202063</v>
      </c>
      <c r="C108" s="66" t="s">
        <v>603</v>
      </c>
      <c r="D108" s="62">
        <v>63</v>
      </c>
      <c r="E108" s="62"/>
      <c r="F108" s="62" t="s">
        <v>7</v>
      </c>
      <c r="G108" s="173">
        <v>10</v>
      </c>
      <c r="H108" s="173">
        <v>10</v>
      </c>
      <c r="I108" s="156">
        <v>2</v>
      </c>
      <c r="J108" s="67">
        <v>0.37</v>
      </c>
      <c r="K108" s="67">
        <v>1.92</v>
      </c>
      <c r="L108" s="64" t="s">
        <v>350</v>
      </c>
      <c r="M108" s="64" t="s">
        <v>2615</v>
      </c>
      <c r="N108" s="65">
        <v>151.72999999999999</v>
      </c>
      <c r="O108" s="684"/>
      <c r="Q108" s="40"/>
    </row>
    <row r="109" spans="1:17" x14ac:dyDescent="0.25">
      <c r="A109" s="172" t="s">
        <v>2654</v>
      </c>
      <c r="B109" s="66" t="s">
        <v>2654</v>
      </c>
      <c r="C109" s="66" t="s">
        <v>604</v>
      </c>
      <c r="D109" s="62">
        <v>75</v>
      </c>
      <c r="E109" s="62"/>
      <c r="F109" s="62" t="s">
        <v>561</v>
      </c>
      <c r="G109" s="173">
        <v>6</v>
      </c>
      <c r="H109" s="173">
        <v>6</v>
      </c>
      <c r="I109" s="156">
        <v>1</v>
      </c>
      <c r="J109" s="67">
        <v>0.4</v>
      </c>
      <c r="K109" s="67">
        <v>3</v>
      </c>
      <c r="L109" s="64" t="s">
        <v>350</v>
      </c>
      <c r="M109" s="64" t="s">
        <v>2615</v>
      </c>
      <c r="N109" s="65">
        <v>303.58999999999997</v>
      </c>
      <c r="O109" s="684"/>
      <c r="Q109" s="40"/>
    </row>
    <row r="110" spans="1:17" x14ac:dyDescent="0.25">
      <c r="A110" s="172" t="s">
        <v>2657</v>
      </c>
      <c r="B110" s="66" t="s">
        <v>2657</v>
      </c>
      <c r="C110" s="66" t="s">
        <v>605</v>
      </c>
      <c r="D110" s="62">
        <v>90</v>
      </c>
      <c r="E110" s="62"/>
      <c r="F110" s="62" t="s">
        <v>561</v>
      </c>
      <c r="G110" s="173">
        <v>6</v>
      </c>
      <c r="H110" s="173">
        <v>6</v>
      </c>
      <c r="I110" s="156">
        <v>1</v>
      </c>
      <c r="J110" s="67">
        <v>0.56000000000000005</v>
      </c>
      <c r="K110" s="67">
        <v>3.6</v>
      </c>
      <c r="L110" s="64" t="s">
        <v>350</v>
      </c>
      <c r="M110" s="64" t="s">
        <v>2615</v>
      </c>
      <c r="N110" s="65">
        <v>447.97</v>
      </c>
      <c r="O110" s="684"/>
      <c r="Q110" s="40"/>
    </row>
    <row r="111" spans="1:17" x14ac:dyDescent="0.25">
      <c r="A111" s="172" t="s">
        <v>2656</v>
      </c>
      <c r="B111" s="66" t="s">
        <v>2656</v>
      </c>
      <c r="C111" s="66" t="s">
        <v>606</v>
      </c>
      <c r="D111" s="62">
        <v>110</v>
      </c>
      <c r="E111" s="62"/>
      <c r="F111" s="62" t="s">
        <v>561</v>
      </c>
      <c r="G111" s="173">
        <v>4</v>
      </c>
      <c r="H111" s="173">
        <v>4</v>
      </c>
      <c r="I111" s="156">
        <v>1</v>
      </c>
      <c r="J111" s="67">
        <v>0.93</v>
      </c>
      <c r="K111" s="67">
        <v>4.67</v>
      </c>
      <c r="L111" s="64" t="s">
        <v>350</v>
      </c>
      <c r="M111" s="64" t="s">
        <v>2615</v>
      </c>
      <c r="N111" s="65">
        <v>830.06</v>
      </c>
      <c r="O111" s="684"/>
      <c r="Q111" s="40"/>
    </row>
    <row r="112" spans="1:17" ht="15.75" thickBot="1" x14ac:dyDescent="0.3">
      <c r="A112" s="188" t="s">
        <v>607</v>
      </c>
      <c r="B112" s="189" t="s">
        <v>608</v>
      </c>
      <c r="C112" s="144" t="s">
        <v>609</v>
      </c>
      <c r="D112" s="147">
        <v>125</v>
      </c>
      <c r="E112" s="147"/>
      <c r="F112" s="147" t="s">
        <v>7</v>
      </c>
      <c r="G112" s="190">
        <v>2</v>
      </c>
      <c r="H112" s="190">
        <v>2</v>
      </c>
      <c r="I112" s="191">
        <v>1</v>
      </c>
      <c r="J112" s="149">
        <v>2.0499999999999998</v>
      </c>
      <c r="K112" s="149">
        <v>7.04</v>
      </c>
      <c r="L112" s="150" t="s">
        <v>350</v>
      </c>
      <c r="M112" s="150" t="s">
        <v>2615</v>
      </c>
      <c r="N112" s="65">
        <v>1969.95</v>
      </c>
      <c r="O112" s="684"/>
      <c r="Q112" s="40"/>
    </row>
    <row r="113" spans="1:17" ht="15.75" thickBot="1" x14ac:dyDescent="0.3">
      <c r="A113" s="192" t="s">
        <v>610</v>
      </c>
      <c r="B113" s="193">
        <v>211025020</v>
      </c>
      <c r="C113" s="193" t="s">
        <v>611</v>
      </c>
      <c r="D113" s="194" t="s">
        <v>612</v>
      </c>
      <c r="E113" s="194"/>
      <c r="F113" s="194" t="s">
        <v>7</v>
      </c>
      <c r="G113" s="195">
        <v>100</v>
      </c>
      <c r="H113" s="195">
        <v>100</v>
      </c>
      <c r="I113" s="196">
        <v>10</v>
      </c>
      <c r="J113" s="197">
        <v>3.5999999999999997E-2</v>
      </c>
      <c r="K113" s="197">
        <v>0.18</v>
      </c>
      <c r="L113" s="198" t="s">
        <v>350</v>
      </c>
      <c r="M113" s="198" t="s">
        <v>2615</v>
      </c>
      <c r="N113" s="199">
        <v>29.48</v>
      </c>
      <c r="O113" s="684"/>
      <c r="Q113" s="40"/>
    </row>
    <row r="114" spans="1:17" x14ac:dyDescent="0.25">
      <c r="A114" s="180" t="s">
        <v>613</v>
      </c>
      <c r="B114" s="136">
        <v>203016</v>
      </c>
      <c r="C114" s="136" t="s">
        <v>614</v>
      </c>
      <c r="D114" s="139">
        <v>16</v>
      </c>
      <c r="E114" s="139"/>
      <c r="F114" s="139" t="s">
        <v>7</v>
      </c>
      <c r="G114" s="181">
        <v>200</v>
      </c>
      <c r="H114" s="181">
        <v>200</v>
      </c>
      <c r="I114" s="182">
        <v>50</v>
      </c>
      <c r="J114" s="183">
        <v>0.01</v>
      </c>
      <c r="K114" s="183">
        <v>5.3999999999999999E-2</v>
      </c>
      <c r="L114" s="141" t="s">
        <v>350</v>
      </c>
      <c r="M114" s="141" t="s">
        <v>2615</v>
      </c>
      <c r="N114" s="142">
        <v>16.309999999999999</v>
      </c>
      <c r="O114" s="684"/>
      <c r="Q114" s="40"/>
    </row>
    <row r="115" spans="1:17" x14ac:dyDescent="0.25">
      <c r="A115" s="172" t="s">
        <v>615</v>
      </c>
      <c r="B115" s="66">
        <v>203020</v>
      </c>
      <c r="C115" s="66" t="s">
        <v>616</v>
      </c>
      <c r="D115" s="62">
        <v>20</v>
      </c>
      <c r="E115" s="62"/>
      <c r="F115" s="62" t="s">
        <v>7</v>
      </c>
      <c r="G115" s="173">
        <v>400</v>
      </c>
      <c r="H115" s="173">
        <v>400</v>
      </c>
      <c r="I115" s="156">
        <v>50</v>
      </c>
      <c r="J115" s="67">
        <v>1.4E-2</v>
      </c>
      <c r="K115" s="67">
        <v>4.4999999999999998E-2</v>
      </c>
      <c r="L115" s="64" t="s">
        <v>350</v>
      </c>
      <c r="M115" s="64" t="s">
        <v>2615</v>
      </c>
      <c r="N115" s="65">
        <v>12.51</v>
      </c>
      <c r="O115" s="684"/>
      <c r="Q115" s="40"/>
    </row>
    <row r="116" spans="1:17" x14ac:dyDescent="0.25">
      <c r="A116" s="172" t="s">
        <v>617</v>
      </c>
      <c r="B116" s="66">
        <v>203025</v>
      </c>
      <c r="C116" s="66" t="s">
        <v>618</v>
      </c>
      <c r="D116" s="62">
        <v>25</v>
      </c>
      <c r="E116" s="62"/>
      <c r="F116" s="62" t="s">
        <v>7</v>
      </c>
      <c r="G116" s="173">
        <v>200</v>
      </c>
      <c r="H116" s="173">
        <v>200</v>
      </c>
      <c r="I116" s="156">
        <v>25</v>
      </c>
      <c r="J116" s="67">
        <v>0.03</v>
      </c>
      <c r="K116" s="67">
        <v>0.11</v>
      </c>
      <c r="L116" s="64" t="s">
        <v>350</v>
      </c>
      <c r="M116" s="64" t="s">
        <v>2615</v>
      </c>
      <c r="N116" s="65">
        <v>16.59</v>
      </c>
      <c r="O116" s="684"/>
      <c r="Q116" s="40"/>
    </row>
    <row r="117" spans="1:17" x14ac:dyDescent="0.25">
      <c r="A117" s="172" t="s">
        <v>619</v>
      </c>
      <c r="B117" s="66">
        <v>203032</v>
      </c>
      <c r="C117" s="66" t="s">
        <v>620</v>
      </c>
      <c r="D117" s="62">
        <v>32</v>
      </c>
      <c r="E117" s="62"/>
      <c r="F117" s="62" t="s">
        <v>7</v>
      </c>
      <c r="G117" s="173">
        <v>80</v>
      </c>
      <c r="H117" s="173">
        <v>80</v>
      </c>
      <c r="I117" s="156">
        <v>10</v>
      </c>
      <c r="J117" s="67">
        <v>0.05</v>
      </c>
      <c r="K117" s="67">
        <v>0.25</v>
      </c>
      <c r="L117" s="64" t="s">
        <v>350</v>
      </c>
      <c r="M117" s="64" t="s">
        <v>2615</v>
      </c>
      <c r="N117" s="65">
        <v>25.67</v>
      </c>
      <c r="O117" s="684"/>
      <c r="Q117" s="40"/>
    </row>
    <row r="118" spans="1:17" x14ac:dyDescent="0.25">
      <c r="A118" s="172" t="s">
        <v>621</v>
      </c>
      <c r="B118" s="66">
        <v>203040</v>
      </c>
      <c r="C118" s="66" t="s">
        <v>622</v>
      </c>
      <c r="D118" s="62">
        <v>40</v>
      </c>
      <c r="E118" s="62"/>
      <c r="F118" s="62" t="s">
        <v>7</v>
      </c>
      <c r="G118" s="173">
        <v>30</v>
      </c>
      <c r="H118" s="173">
        <v>30</v>
      </c>
      <c r="I118" s="156">
        <v>10</v>
      </c>
      <c r="J118" s="67">
        <v>9.6000000000000002E-2</v>
      </c>
      <c r="K118" s="67">
        <v>0.6</v>
      </c>
      <c r="L118" s="64" t="s">
        <v>350</v>
      </c>
      <c r="M118" s="64" t="s">
        <v>2615</v>
      </c>
      <c r="N118" s="65">
        <v>49.18</v>
      </c>
      <c r="O118" s="684"/>
      <c r="Q118" s="40"/>
    </row>
    <row r="119" spans="1:17" x14ac:dyDescent="0.25">
      <c r="A119" s="172" t="s">
        <v>2672</v>
      </c>
      <c r="B119" s="172" t="s">
        <v>2672</v>
      </c>
      <c r="C119" s="66" t="s">
        <v>623</v>
      </c>
      <c r="D119" s="62">
        <v>50</v>
      </c>
      <c r="E119" s="62"/>
      <c r="F119" s="62" t="s">
        <v>7</v>
      </c>
      <c r="G119" s="200">
        <v>40</v>
      </c>
      <c r="H119" s="200">
        <v>40</v>
      </c>
      <c r="I119" s="156">
        <v>4</v>
      </c>
      <c r="J119" s="67">
        <v>0.09</v>
      </c>
      <c r="K119" s="67">
        <v>0.45</v>
      </c>
      <c r="L119" s="64" t="s">
        <v>350</v>
      </c>
      <c r="M119" s="64" t="s">
        <v>2615</v>
      </c>
      <c r="N119" s="65">
        <v>94.81</v>
      </c>
      <c r="O119" s="684"/>
      <c r="Q119" s="40"/>
    </row>
    <row r="120" spans="1:17" x14ac:dyDescent="0.25">
      <c r="A120" s="172" t="s">
        <v>2649</v>
      </c>
      <c r="B120" s="66" t="s">
        <v>2649</v>
      </c>
      <c r="C120" s="66" t="s">
        <v>624</v>
      </c>
      <c r="D120" s="62">
        <v>63</v>
      </c>
      <c r="E120" s="62"/>
      <c r="F120" s="62" t="s">
        <v>7</v>
      </c>
      <c r="G120" s="173">
        <v>12</v>
      </c>
      <c r="H120" s="173">
        <v>12</v>
      </c>
      <c r="I120" s="156">
        <v>2</v>
      </c>
      <c r="J120" s="67">
        <v>0.17</v>
      </c>
      <c r="K120" s="67">
        <v>1.5</v>
      </c>
      <c r="L120" s="64" t="s">
        <v>350</v>
      </c>
      <c r="M120" s="64" t="s">
        <v>2615</v>
      </c>
      <c r="N120" s="65">
        <v>195.2</v>
      </c>
      <c r="O120" s="684"/>
      <c r="Q120" s="40"/>
    </row>
    <row r="121" spans="1:17" x14ac:dyDescent="0.25">
      <c r="A121" s="172" t="s">
        <v>2653</v>
      </c>
      <c r="B121" s="201" t="s">
        <v>2653</v>
      </c>
      <c r="C121" s="66" t="s">
        <v>625</v>
      </c>
      <c r="D121" s="62">
        <v>75</v>
      </c>
      <c r="E121" s="62"/>
      <c r="F121" s="62" t="s">
        <v>561</v>
      </c>
      <c r="G121" s="173">
        <v>8</v>
      </c>
      <c r="H121" s="173">
        <v>8</v>
      </c>
      <c r="I121" s="156">
        <v>1</v>
      </c>
      <c r="J121" s="67">
        <v>0.35799999999999998</v>
      </c>
      <c r="K121" s="67">
        <v>2.25</v>
      </c>
      <c r="L121" s="64" t="s">
        <v>350</v>
      </c>
      <c r="M121" s="64" t="s">
        <v>2615</v>
      </c>
      <c r="N121" s="65">
        <v>357.23</v>
      </c>
      <c r="O121" s="684"/>
      <c r="Q121" s="40"/>
    </row>
    <row r="122" spans="1:17" x14ac:dyDescent="0.25">
      <c r="A122" s="172" t="s">
        <v>2655</v>
      </c>
      <c r="B122" s="201" t="s">
        <v>2655</v>
      </c>
      <c r="C122" s="66" t="s">
        <v>626</v>
      </c>
      <c r="D122" s="62">
        <v>90</v>
      </c>
      <c r="E122" s="62"/>
      <c r="F122" s="62" t="s">
        <v>561</v>
      </c>
      <c r="G122" s="173">
        <v>6</v>
      </c>
      <c r="H122" s="173">
        <v>6</v>
      </c>
      <c r="I122" s="156">
        <v>1</v>
      </c>
      <c r="J122" s="67">
        <v>0.37</v>
      </c>
      <c r="K122" s="67">
        <v>3</v>
      </c>
      <c r="L122" s="64" t="s">
        <v>350</v>
      </c>
      <c r="M122" s="64" t="s">
        <v>2615</v>
      </c>
      <c r="N122" s="65">
        <v>541.97</v>
      </c>
      <c r="O122" s="684"/>
      <c r="Q122" s="40"/>
    </row>
    <row r="123" spans="1:17" x14ac:dyDescent="0.25">
      <c r="A123" s="172" t="s">
        <v>2652</v>
      </c>
      <c r="B123" s="201" t="s">
        <v>2652</v>
      </c>
      <c r="C123" s="66" t="s">
        <v>627</v>
      </c>
      <c r="D123" s="62">
        <v>110</v>
      </c>
      <c r="E123" s="62"/>
      <c r="F123" s="62" t="s">
        <v>561</v>
      </c>
      <c r="G123" s="173">
        <v>6</v>
      </c>
      <c r="H123" s="190">
        <v>6</v>
      </c>
      <c r="I123" s="191">
        <v>1</v>
      </c>
      <c r="J123" s="149">
        <v>0.77</v>
      </c>
      <c r="K123" s="149">
        <v>3.11</v>
      </c>
      <c r="L123" s="64" t="s">
        <v>350</v>
      </c>
      <c r="M123" s="64" t="s">
        <v>2615</v>
      </c>
      <c r="N123" s="65">
        <v>752.23</v>
      </c>
      <c r="O123" s="684"/>
      <c r="Q123" s="40"/>
    </row>
    <row r="124" spans="1:17" ht="15.75" thickBot="1" x14ac:dyDescent="0.3">
      <c r="A124" s="188" t="s">
        <v>628</v>
      </c>
      <c r="B124" s="189" t="s">
        <v>629</v>
      </c>
      <c r="C124" s="144" t="s">
        <v>630</v>
      </c>
      <c r="D124" s="147">
        <v>125</v>
      </c>
      <c r="E124" s="147"/>
      <c r="F124" s="147" t="s">
        <v>7</v>
      </c>
      <c r="G124" s="190">
        <v>2</v>
      </c>
      <c r="H124" s="190">
        <v>2</v>
      </c>
      <c r="I124" s="191">
        <v>1</v>
      </c>
      <c r="J124" s="149">
        <v>1.03</v>
      </c>
      <c r="K124" s="149">
        <v>3.2</v>
      </c>
      <c r="L124" s="150" t="s">
        <v>350</v>
      </c>
      <c r="M124" s="150" t="s">
        <v>2615</v>
      </c>
      <c r="N124" s="151">
        <v>1426.91</v>
      </c>
      <c r="O124" s="684"/>
      <c r="Q124" s="40"/>
    </row>
    <row r="125" spans="1:17" x14ac:dyDescent="0.25">
      <c r="A125" s="169" t="s">
        <v>631</v>
      </c>
      <c r="B125" s="52">
        <v>204020</v>
      </c>
      <c r="C125" s="52" t="s">
        <v>632</v>
      </c>
      <c r="D125" s="54">
        <v>20</v>
      </c>
      <c r="E125" s="54"/>
      <c r="F125" s="54" t="s">
        <v>7</v>
      </c>
      <c r="G125" s="170">
        <v>400</v>
      </c>
      <c r="H125" s="170">
        <v>400</v>
      </c>
      <c r="I125" s="171">
        <v>50</v>
      </c>
      <c r="J125" s="56">
        <v>0.01</v>
      </c>
      <c r="K125" s="56">
        <v>5.2999999999999999E-2</v>
      </c>
      <c r="L125" s="57" t="s">
        <v>350</v>
      </c>
      <c r="M125" s="57" t="s">
        <v>2615</v>
      </c>
      <c r="N125" s="58">
        <v>11.82</v>
      </c>
      <c r="O125" s="684"/>
      <c r="Q125" s="40"/>
    </row>
    <row r="126" spans="1:17" x14ac:dyDescent="0.25">
      <c r="A126" s="172" t="s">
        <v>633</v>
      </c>
      <c r="B126" s="66">
        <v>204025</v>
      </c>
      <c r="C126" s="66" t="s">
        <v>634</v>
      </c>
      <c r="D126" s="62">
        <v>25</v>
      </c>
      <c r="E126" s="62"/>
      <c r="F126" s="62" t="s">
        <v>7</v>
      </c>
      <c r="G126" s="173">
        <v>200</v>
      </c>
      <c r="H126" s="173">
        <v>200</v>
      </c>
      <c r="I126" s="156">
        <v>25</v>
      </c>
      <c r="J126" s="67">
        <v>0.03</v>
      </c>
      <c r="K126" s="67">
        <v>0.13700000000000001</v>
      </c>
      <c r="L126" s="64" t="s">
        <v>350</v>
      </c>
      <c r="M126" s="64" t="s">
        <v>2615</v>
      </c>
      <c r="N126" s="65">
        <v>17.93</v>
      </c>
      <c r="O126" s="684"/>
      <c r="Q126" s="40"/>
    </row>
    <row r="127" spans="1:17" ht="15.75" thickBot="1" x14ac:dyDescent="0.3">
      <c r="A127" s="202" t="s">
        <v>635</v>
      </c>
      <c r="B127" s="203">
        <v>204032</v>
      </c>
      <c r="C127" s="204" t="s">
        <v>636</v>
      </c>
      <c r="D127" s="205">
        <v>32</v>
      </c>
      <c r="E127" s="205"/>
      <c r="F127" s="205" t="s">
        <v>7</v>
      </c>
      <c r="G127" s="206">
        <v>100</v>
      </c>
      <c r="H127" s="206">
        <v>100</v>
      </c>
      <c r="I127" s="207">
        <v>20</v>
      </c>
      <c r="J127" s="208">
        <v>5.8999999999999997E-2</v>
      </c>
      <c r="K127" s="208">
        <v>0.22</v>
      </c>
      <c r="L127" s="209" t="s">
        <v>350</v>
      </c>
      <c r="M127" s="209" t="s">
        <v>2615</v>
      </c>
      <c r="N127" s="210">
        <v>42.43</v>
      </c>
      <c r="O127" s="684"/>
      <c r="Q127" s="40"/>
    </row>
    <row r="128" spans="1:17" x14ac:dyDescent="0.25">
      <c r="A128" s="169" t="s">
        <v>637</v>
      </c>
      <c r="B128" s="52">
        <v>205016</v>
      </c>
      <c r="C128" s="52" t="s">
        <v>638</v>
      </c>
      <c r="D128" s="54">
        <v>16</v>
      </c>
      <c r="E128" s="54"/>
      <c r="F128" s="54" t="s">
        <v>7</v>
      </c>
      <c r="G128" s="170">
        <v>280</v>
      </c>
      <c r="H128" s="170">
        <v>280</v>
      </c>
      <c r="I128" s="171">
        <v>20</v>
      </c>
      <c r="J128" s="56">
        <v>0.01</v>
      </c>
      <c r="K128" s="56">
        <v>0.04</v>
      </c>
      <c r="L128" s="57" t="s">
        <v>350</v>
      </c>
      <c r="M128" s="57" t="s">
        <v>2615</v>
      </c>
      <c r="N128" s="58">
        <v>21.59</v>
      </c>
      <c r="O128" s="684"/>
      <c r="Q128" s="40"/>
    </row>
    <row r="129" spans="1:17" x14ac:dyDescent="0.25">
      <c r="A129" s="172" t="s">
        <v>639</v>
      </c>
      <c r="B129" s="66">
        <v>205020</v>
      </c>
      <c r="C129" s="66" t="s">
        <v>640</v>
      </c>
      <c r="D129" s="62">
        <v>20</v>
      </c>
      <c r="E129" s="62"/>
      <c r="F129" s="62" t="s">
        <v>7</v>
      </c>
      <c r="G129" s="173">
        <v>200</v>
      </c>
      <c r="H129" s="173">
        <v>200</v>
      </c>
      <c r="I129" s="156">
        <v>20</v>
      </c>
      <c r="J129" s="67">
        <v>0.02</v>
      </c>
      <c r="K129" s="67">
        <v>6.9000000000000006E-2</v>
      </c>
      <c r="L129" s="64" t="s">
        <v>350</v>
      </c>
      <c r="M129" s="64" t="s">
        <v>2615</v>
      </c>
      <c r="N129" s="65">
        <v>21.98</v>
      </c>
      <c r="O129" s="684"/>
      <c r="Q129" s="40"/>
    </row>
    <row r="130" spans="1:17" ht="15.75" thickBot="1" x14ac:dyDescent="0.3">
      <c r="A130" s="202" t="s">
        <v>641</v>
      </c>
      <c r="B130" s="203" t="s">
        <v>641</v>
      </c>
      <c r="C130" s="204" t="s">
        <v>642</v>
      </c>
      <c r="D130" s="205">
        <v>25</v>
      </c>
      <c r="E130" s="205"/>
      <c r="F130" s="205" t="s">
        <v>7</v>
      </c>
      <c r="G130" s="206">
        <v>100</v>
      </c>
      <c r="H130" s="206">
        <v>100</v>
      </c>
      <c r="I130" s="207">
        <v>10</v>
      </c>
      <c r="J130" s="208">
        <v>2.4E-2</v>
      </c>
      <c r="K130" s="208">
        <v>0.108</v>
      </c>
      <c r="L130" s="209" t="s">
        <v>350</v>
      </c>
      <c r="M130" s="209" t="s">
        <v>2615</v>
      </c>
      <c r="N130" s="210">
        <v>50.5</v>
      </c>
      <c r="O130" s="684"/>
      <c r="Q130" s="40"/>
    </row>
    <row r="131" spans="1:17" x14ac:dyDescent="0.25">
      <c r="A131" s="180" t="s">
        <v>643</v>
      </c>
      <c r="B131" s="136">
        <v>206020</v>
      </c>
      <c r="C131" s="136" t="s">
        <v>644</v>
      </c>
      <c r="D131" s="139">
        <v>20</v>
      </c>
      <c r="E131" s="139"/>
      <c r="F131" s="139" t="s">
        <v>7</v>
      </c>
      <c r="G131" s="181">
        <v>60</v>
      </c>
      <c r="H131" s="181">
        <v>60</v>
      </c>
      <c r="I131" s="182">
        <v>10</v>
      </c>
      <c r="J131" s="183">
        <v>0.02</v>
      </c>
      <c r="K131" s="183">
        <v>0.16</v>
      </c>
      <c r="L131" s="141" t="s">
        <v>350</v>
      </c>
      <c r="M131" s="141" t="s">
        <v>2615</v>
      </c>
      <c r="N131" s="142">
        <v>33.81</v>
      </c>
      <c r="O131" s="684"/>
      <c r="Q131" s="40"/>
    </row>
    <row r="132" spans="1:17" ht="15.75" thickBot="1" x14ac:dyDescent="0.3">
      <c r="A132" s="188" t="s">
        <v>645</v>
      </c>
      <c r="B132" s="144">
        <v>206025</v>
      </c>
      <c r="C132" s="144" t="s">
        <v>646</v>
      </c>
      <c r="D132" s="147">
        <v>25</v>
      </c>
      <c r="E132" s="147"/>
      <c r="F132" s="147" t="s">
        <v>7</v>
      </c>
      <c r="G132" s="190">
        <v>40</v>
      </c>
      <c r="H132" s="190">
        <v>40</v>
      </c>
      <c r="I132" s="191">
        <v>10</v>
      </c>
      <c r="J132" s="149">
        <v>0.04</v>
      </c>
      <c r="K132" s="149">
        <v>0.32</v>
      </c>
      <c r="L132" s="150" t="s">
        <v>350</v>
      </c>
      <c r="M132" s="150" t="s">
        <v>2615</v>
      </c>
      <c r="N132" s="151">
        <v>35.18</v>
      </c>
      <c r="O132" s="684"/>
      <c r="Q132" s="40"/>
    </row>
    <row r="133" spans="1:17" x14ac:dyDescent="0.25">
      <c r="A133" s="211" t="s">
        <v>647</v>
      </c>
      <c r="B133" s="212" t="s">
        <v>647</v>
      </c>
      <c r="C133" s="212" t="s">
        <v>648</v>
      </c>
      <c r="D133" s="213">
        <v>20</v>
      </c>
      <c r="E133" s="213"/>
      <c r="F133" s="213" t="s">
        <v>7</v>
      </c>
      <c r="G133" s="214">
        <v>36</v>
      </c>
      <c r="H133" s="214">
        <v>36</v>
      </c>
      <c r="I133" s="215">
        <v>1</v>
      </c>
      <c r="J133" s="216">
        <v>0.19</v>
      </c>
      <c r="K133" s="216">
        <v>0.6</v>
      </c>
      <c r="L133" s="217" t="s">
        <v>350</v>
      </c>
      <c r="M133" s="217" t="s">
        <v>2615</v>
      </c>
      <c r="N133" s="218">
        <v>253.47</v>
      </c>
      <c r="O133" s="684"/>
      <c r="Q133" s="40"/>
    </row>
    <row r="134" spans="1:17" ht="15.75" thickBot="1" x14ac:dyDescent="0.3">
      <c r="A134" s="174" t="s">
        <v>649</v>
      </c>
      <c r="B134" s="175" t="s">
        <v>649</v>
      </c>
      <c r="C134" s="175" t="s">
        <v>650</v>
      </c>
      <c r="D134" s="176">
        <v>25</v>
      </c>
      <c r="E134" s="176"/>
      <c r="F134" s="176" t="s">
        <v>7</v>
      </c>
      <c r="G134" s="177">
        <v>36</v>
      </c>
      <c r="H134" s="177">
        <v>36</v>
      </c>
      <c r="I134" s="178">
        <v>1</v>
      </c>
      <c r="J134" s="179">
        <v>0.2</v>
      </c>
      <c r="K134" s="179">
        <v>0.6</v>
      </c>
      <c r="L134" s="219" t="s">
        <v>350</v>
      </c>
      <c r="M134" s="219" t="s">
        <v>2615</v>
      </c>
      <c r="N134" s="220">
        <v>253.47</v>
      </c>
      <c r="O134" s="684"/>
      <c r="Q134" s="40"/>
    </row>
    <row r="135" spans="1:17" x14ac:dyDescent="0.25">
      <c r="A135" s="180" t="s">
        <v>716</v>
      </c>
      <c r="B135" s="223">
        <v>242020</v>
      </c>
      <c r="C135" s="136" t="s">
        <v>717</v>
      </c>
      <c r="D135" s="139">
        <v>20</v>
      </c>
      <c r="E135" s="139"/>
      <c r="F135" s="139" t="s">
        <v>7</v>
      </c>
      <c r="G135" s="181">
        <v>50</v>
      </c>
      <c r="H135" s="181">
        <v>50</v>
      </c>
      <c r="I135" s="182">
        <v>10</v>
      </c>
      <c r="J135" s="183">
        <v>2.5000000000000001E-2</v>
      </c>
      <c r="K135" s="183">
        <v>0.13</v>
      </c>
      <c r="L135" s="141" t="s">
        <v>350</v>
      </c>
      <c r="M135" s="141" t="s">
        <v>2615</v>
      </c>
      <c r="N135" s="142">
        <v>67.77</v>
      </c>
      <c r="O135" s="686"/>
      <c r="Q135" s="40"/>
    </row>
    <row r="136" spans="1:17" x14ac:dyDescent="0.25">
      <c r="A136" s="172" t="s">
        <v>2625</v>
      </c>
      <c r="B136" s="201">
        <v>242025</v>
      </c>
      <c r="C136" s="66" t="s">
        <v>718</v>
      </c>
      <c r="D136" s="62">
        <v>25</v>
      </c>
      <c r="E136" s="62"/>
      <c r="F136" s="62" t="s">
        <v>7</v>
      </c>
      <c r="G136" s="173">
        <v>50</v>
      </c>
      <c r="H136" s="173">
        <v>50</v>
      </c>
      <c r="I136" s="156">
        <v>10</v>
      </c>
      <c r="J136" s="67">
        <v>3.5000000000000003E-2</v>
      </c>
      <c r="K136" s="67">
        <v>0.17</v>
      </c>
      <c r="L136" s="64" t="s">
        <v>350</v>
      </c>
      <c r="M136" s="64" t="s">
        <v>2615</v>
      </c>
      <c r="N136" s="65">
        <v>77.7</v>
      </c>
      <c r="O136" s="686"/>
      <c r="Q136" s="40"/>
    </row>
    <row r="137" spans="1:17" ht="15.75" thickBot="1" x14ac:dyDescent="0.3">
      <c r="A137" s="188" t="s">
        <v>719</v>
      </c>
      <c r="B137" s="189" t="s">
        <v>719</v>
      </c>
      <c r="C137" s="144" t="s">
        <v>720</v>
      </c>
      <c r="D137" s="147">
        <v>32</v>
      </c>
      <c r="E137" s="147"/>
      <c r="F137" s="147" t="s">
        <v>7</v>
      </c>
      <c r="G137" s="190">
        <v>20</v>
      </c>
      <c r="H137" s="190">
        <v>20</v>
      </c>
      <c r="I137" s="191">
        <v>5</v>
      </c>
      <c r="J137" s="149">
        <v>0.05</v>
      </c>
      <c r="K137" s="149">
        <v>0.2</v>
      </c>
      <c r="L137" s="150" t="s">
        <v>350</v>
      </c>
      <c r="M137" s="150" t="s">
        <v>2615</v>
      </c>
      <c r="N137" s="151">
        <v>119.14</v>
      </c>
      <c r="O137" s="687"/>
      <c r="Q137" s="40"/>
    </row>
    <row r="138" spans="1:17" x14ac:dyDescent="0.25">
      <c r="A138" s="169" t="s">
        <v>651</v>
      </c>
      <c r="B138" s="52">
        <v>210020016</v>
      </c>
      <c r="C138" s="52" t="s">
        <v>652</v>
      </c>
      <c r="D138" s="54" t="s">
        <v>653</v>
      </c>
      <c r="E138" s="54"/>
      <c r="F138" s="54" t="s">
        <v>7</v>
      </c>
      <c r="G138" s="170">
        <v>400</v>
      </c>
      <c r="H138" s="170">
        <v>400</v>
      </c>
      <c r="I138" s="171">
        <v>50</v>
      </c>
      <c r="J138" s="56">
        <v>0.01</v>
      </c>
      <c r="K138" s="56">
        <v>7.0000000000000001E-3</v>
      </c>
      <c r="L138" s="57" t="s">
        <v>350</v>
      </c>
      <c r="M138" s="57" t="s">
        <v>2615</v>
      </c>
      <c r="N138" s="58">
        <v>13.04</v>
      </c>
      <c r="O138" s="683" t="s">
        <v>2572</v>
      </c>
      <c r="Q138" s="40"/>
    </row>
    <row r="139" spans="1:17" x14ac:dyDescent="0.25">
      <c r="A139" s="172" t="s">
        <v>654</v>
      </c>
      <c r="B139" s="66">
        <v>210025016</v>
      </c>
      <c r="C139" s="66" t="s">
        <v>655</v>
      </c>
      <c r="D139" s="62" t="s">
        <v>656</v>
      </c>
      <c r="E139" s="62"/>
      <c r="F139" s="62" t="s">
        <v>7</v>
      </c>
      <c r="G139" s="173">
        <v>300</v>
      </c>
      <c r="H139" s="173">
        <v>300</v>
      </c>
      <c r="I139" s="156">
        <v>50</v>
      </c>
      <c r="J139" s="67" t="s">
        <v>657</v>
      </c>
      <c r="K139" s="67">
        <v>8.9999999999999993E-3</v>
      </c>
      <c r="L139" s="64" t="s">
        <v>350</v>
      </c>
      <c r="M139" s="64" t="s">
        <v>2615</v>
      </c>
      <c r="N139" s="65">
        <v>13.04</v>
      </c>
      <c r="O139" s="684"/>
      <c r="Q139" s="40"/>
    </row>
    <row r="140" spans="1:17" x14ac:dyDescent="0.25">
      <c r="A140" s="172" t="s">
        <v>658</v>
      </c>
      <c r="B140" s="66">
        <v>210025020</v>
      </c>
      <c r="C140" s="66" t="s">
        <v>659</v>
      </c>
      <c r="D140" s="62" t="s">
        <v>660</v>
      </c>
      <c r="E140" s="62"/>
      <c r="F140" s="62" t="s">
        <v>7</v>
      </c>
      <c r="G140" s="173">
        <v>400</v>
      </c>
      <c r="H140" s="173">
        <v>400</v>
      </c>
      <c r="I140" s="156">
        <v>50</v>
      </c>
      <c r="J140" s="67">
        <v>1.2E-2</v>
      </c>
      <c r="K140" s="67">
        <v>5.3999999999999999E-2</v>
      </c>
      <c r="L140" s="64" t="s">
        <v>350</v>
      </c>
      <c r="M140" s="64" t="s">
        <v>2615</v>
      </c>
      <c r="N140" s="65">
        <v>11.68</v>
      </c>
      <c r="O140" s="684"/>
      <c r="Q140" s="40"/>
    </row>
    <row r="141" spans="1:17" x14ac:dyDescent="0.25">
      <c r="A141" s="172" t="s">
        <v>661</v>
      </c>
      <c r="B141" s="66">
        <v>210032020</v>
      </c>
      <c r="C141" s="66" t="s">
        <v>662</v>
      </c>
      <c r="D141" s="62" t="s">
        <v>663</v>
      </c>
      <c r="E141" s="62"/>
      <c r="F141" s="62" t="s">
        <v>7</v>
      </c>
      <c r="G141" s="173">
        <v>300</v>
      </c>
      <c r="H141" s="173">
        <v>300</v>
      </c>
      <c r="I141" s="156">
        <v>10</v>
      </c>
      <c r="J141" s="67">
        <v>0.02</v>
      </c>
      <c r="K141" s="67">
        <v>7.1999999999999995E-2</v>
      </c>
      <c r="L141" s="64" t="s">
        <v>350</v>
      </c>
      <c r="M141" s="64" t="s">
        <v>2615</v>
      </c>
      <c r="N141" s="65">
        <v>22.95</v>
      </c>
      <c r="O141" s="684"/>
      <c r="Q141" s="40"/>
    </row>
    <row r="142" spans="1:17" x14ac:dyDescent="0.25">
      <c r="A142" s="172" t="s">
        <v>664</v>
      </c>
      <c r="B142" s="66">
        <v>210032025</v>
      </c>
      <c r="C142" s="69" t="s">
        <v>665</v>
      </c>
      <c r="D142" s="62" t="s">
        <v>666</v>
      </c>
      <c r="E142" s="62"/>
      <c r="F142" s="62" t="s">
        <v>7</v>
      </c>
      <c r="G142" s="173">
        <v>200</v>
      </c>
      <c r="H142" s="173">
        <v>200</v>
      </c>
      <c r="I142" s="156">
        <v>10</v>
      </c>
      <c r="J142" s="67">
        <v>0.02</v>
      </c>
      <c r="K142" s="67">
        <v>0.09</v>
      </c>
      <c r="L142" s="64" t="s">
        <v>350</v>
      </c>
      <c r="M142" s="64" t="s">
        <v>2615</v>
      </c>
      <c r="N142" s="65">
        <v>20.65</v>
      </c>
      <c r="O142" s="684"/>
      <c r="Q142" s="40"/>
    </row>
    <row r="143" spans="1:17" x14ac:dyDescent="0.25">
      <c r="A143" s="172" t="s">
        <v>667</v>
      </c>
      <c r="B143" s="66">
        <v>210040020</v>
      </c>
      <c r="C143" s="66" t="s">
        <v>668</v>
      </c>
      <c r="D143" s="62" t="s">
        <v>669</v>
      </c>
      <c r="E143" s="62"/>
      <c r="F143" s="62" t="s">
        <v>7</v>
      </c>
      <c r="G143" s="173">
        <v>180</v>
      </c>
      <c r="H143" s="173">
        <v>180</v>
      </c>
      <c r="I143" s="156">
        <v>10</v>
      </c>
      <c r="J143" s="67">
        <v>2.4E-2</v>
      </c>
      <c r="K143" s="67">
        <v>0.12</v>
      </c>
      <c r="L143" s="64" t="s">
        <v>350</v>
      </c>
      <c r="M143" s="64" t="s">
        <v>2615</v>
      </c>
      <c r="N143" s="65">
        <v>27.02</v>
      </c>
      <c r="O143" s="684"/>
      <c r="Q143" s="40"/>
    </row>
    <row r="144" spans="1:17" x14ac:dyDescent="0.25">
      <c r="A144" s="172" t="s">
        <v>670</v>
      </c>
      <c r="B144" s="66">
        <v>210040025</v>
      </c>
      <c r="C144" s="66" t="s">
        <v>671</v>
      </c>
      <c r="D144" s="62" t="s">
        <v>672</v>
      </c>
      <c r="E144" s="62"/>
      <c r="F144" s="62" t="s">
        <v>7</v>
      </c>
      <c r="G144" s="173">
        <v>180</v>
      </c>
      <c r="H144" s="173">
        <v>180</v>
      </c>
      <c r="I144" s="156">
        <v>10</v>
      </c>
      <c r="J144" s="67">
        <v>0.03</v>
      </c>
      <c r="K144" s="67">
        <v>0.12</v>
      </c>
      <c r="L144" s="64" t="s">
        <v>350</v>
      </c>
      <c r="M144" s="64" t="s">
        <v>2615</v>
      </c>
      <c r="N144" s="65">
        <v>27.02</v>
      </c>
      <c r="O144" s="684"/>
      <c r="Q144" s="40"/>
    </row>
    <row r="145" spans="1:17" x14ac:dyDescent="0.25">
      <c r="A145" s="172" t="s">
        <v>673</v>
      </c>
      <c r="B145" s="66">
        <v>210040032</v>
      </c>
      <c r="C145" s="66" t="s">
        <v>674</v>
      </c>
      <c r="D145" s="62" t="s">
        <v>675</v>
      </c>
      <c r="E145" s="62"/>
      <c r="F145" s="62" t="s">
        <v>7</v>
      </c>
      <c r="G145" s="173">
        <v>120</v>
      </c>
      <c r="H145" s="173">
        <v>120</v>
      </c>
      <c r="I145" s="156">
        <v>10</v>
      </c>
      <c r="J145" s="67">
        <v>4.5999999999999999E-2</v>
      </c>
      <c r="K145" s="67">
        <v>0.18</v>
      </c>
      <c r="L145" s="64" t="s">
        <v>350</v>
      </c>
      <c r="M145" s="64" t="s">
        <v>2615</v>
      </c>
      <c r="N145" s="65">
        <v>46.05</v>
      </c>
      <c r="O145" s="684"/>
      <c r="Q145" s="40"/>
    </row>
    <row r="146" spans="1:17" x14ac:dyDescent="0.25">
      <c r="A146" s="172" t="s">
        <v>676</v>
      </c>
      <c r="B146" s="66">
        <v>210050032</v>
      </c>
      <c r="C146" s="66" t="s">
        <v>677</v>
      </c>
      <c r="D146" s="62" t="s">
        <v>678</v>
      </c>
      <c r="E146" s="62"/>
      <c r="F146" s="62" t="s">
        <v>7</v>
      </c>
      <c r="G146" s="173">
        <v>80</v>
      </c>
      <c r="H146" s="173">
        <v>80</v>
      </c>
      <c r="I146" s="156">
        <v>10</v>
      </c>
      <c r="J146" s="67">
        <v>5.2999999999999999E-2</v>
      </c>
      <c r="K146" s="67">
        <v>0.22500000000000001</v>
      </c>
      <c r="L146" s="64" t="s">
        <v>350</v>
      </c>
      <c r="M146" s="64" t="s">
        <v>2615</v>
      </c>
      <c r="N146" s="65">
        <v>51.48</v>
      </c>
      <c r="O146" s="684"/>
      <c r="Q146" s="40"/>
    </row>
    <row r="147" spans="1:17" x14ac:dyDescent="0.25">
      <c r="A147" s="172" t="s">
        <v>679</v>
      </c>
      <c r="B147" s="66">
        <v>210050040</v>
      </c>
      <c r="C147" s="66" t="s">
        <v>680</v>
      </c>
      <c r="D147" s="62" t="s">
        <v>681</v>
      </c>
      <c r="E147" s="62"/>
      <c r="F147" s="62" t="s">
        <v>7</v>
      </c>
      <c r="G147" s="173">
        <v>60</v>
      </c>
      <c r="H147" s="173">
        <v>60</v>
      </c>
      <c r="I147" s="156">
        <v>10</v>
      </c>
      <c r="J147" s="67">
        <v>7.0000000000000007E-2</v>
      </c>
      <c r="K147" s="67">
        <v>0.3</v>
      </c>
      <c r="L147" s="64" t="s">
        <v>350</v>
      </c>
      <c r="M147" s="64" t="s">
        <v>2615</v>
      </c>
      <c r="N147" s="65">
        <v>60.44</v>
      </c>
      <c r="O147" s="684"/>
      <c r="Q147" s="40"/>
    </row>
    <row r="148" spans="1:17" x14ac:dyDescent="0.25">
      <c r="A148" s="172" t="s">
        <v>682</v>
      </c>
      <c r="B148" s="201">
        <v>210063032</v>
      </c>
      <c r="C148" s="66" t="s">
        <v>683</v>
      </c>
      <c r="D148" s="62" t="s">
        <v>684</v>
      </c>
      <c r="E148" s="62"/>
      <c r="F148" s="62" t="s">
        <v>7</v>
      </c>
      <c r="G148" s="173">
        <v>60</v>
      </c>
      <c r="H148" s="173">
        <v>60</v>
      </c>
      <c r="I148" s="156">
        <v>10</v>
      </c>
      <c r="J148" s="67">
        <v>7.2999999999999995E-2</v>
      </c>
      <c r="K148" s="67">
        <v>0.3</v>
      </c>
      <c r="L148" s="64" t="s">
        <v>350</v>
      </c>
      <c r="M148" s="64" t="s">
        <v>2615</v>
      </c>
      <c r="N148" s="65">
        <v>61.51</v>
      </c>
      <c r="O148" s="684"/>
      <c r="Q148" s="40"/>
    </row>
    <row r="149" spans="1:17" x14ac:dyDescent="0.25">
      <c r="A149" s="172" t="s">
        <v>685</v>
      </c>
      <c r="B149" s="66">
        <v>210063040</v>
      </c>
      <c r="C149" s="66" t="s">
        <v>686</v>
      </c>
      <c r="D149" s="62" t="s">
        <v>687</v>
      </c>
      <c r="E149" s="62"/>
      <c r="F149" s="62" t="s">
        <v>7</v>
      </c>
      <c r="G149" s="173">
        <v>50</v>
      </c>
      <c r="H149" s="173">
        <v>50</v>
      </c>
      <c r="I149" s="156">
        <v>10</v>
      </c>
      <c r="J149" s="67">
        <v>8.5999999999999993E-2</v>
      </c>
      <c r="K149" s="67">
        <v>0.36</v>
      </c>
      <c r="L149" s="64" t="s">
        <v>350</v>
      </c>
      <c r="M149" s="64" t="s">
        <v>2615</v>
      </c>
      <c r="N149" s="65">
        <v>93.73</v>
      </c>
      <c r="O149" s="684"/>
      <c r="Q149" s="40"/>
    </row>
    <row r="150" spans="1:17" x14ac:dyDescent="0.25">
      <c r="A150" s="172" t="s">
        <v>688</v>
      </c>
      <c r="B150" s="66">
        <v>210063050</v>
      </c>
      <c r="C150" s="66" t="s">
        <v>689</v>
      </c>
      <c r="D150" s="62" t="s">
        <v>690</v>
      </c>
      <c r="E150" s="62"/>
      <c r="F150" s="62" t="s">
        <v>7</v>
      </c>
      <c r="G150" s="173">
        <v>40</v>
      </c>
      <c r="H150" s="173">
        <v>40</v>
      </c>
      <c r="I150" s="156">
        <v>10</v>
      </c>
      <c r="J150" s="67">
        <v>0.127</v>
      </c>
      <c r="K150" s="67">
        <v>0.45</v>
      </c>
      <c r="L150" s="64" t="s">
        <v>350</v>
      </c>
      <c r="M150" s="64" t="s">
        <v>2615</v>
      </c>
      <c r="N150" s="65">
        <v>93.73</v>
      </c>
      <c r="O150" s="684"/>
      <c r="Q150" s="40"/>
    </row>
    <row r="151" spans="1:17" x14ac:dyDescent="0.25">
      <c r="A151" s="172" t="s">
        <v>691</v>
      </c>
      <c r="B151" s="201" t="s">
        <v>691</v>
      </c>
      <c r="C151" s="66" t="s">
        <v>692</v>
      </c>
      <c r="D151" s="62" t="s">
        <v>693</v>
      </c>
      <c r="E151" s="62"/>
      <c r="F151" s="62" t="s">
        <v>7</v>
      </c>
      <c r="G151" s="173">
        <v>20</v>
      </c>
      <c r="H151" s="173">
        <v>20</v>
      </c>
      <c r="I151" s="156">
        <v>2</v>
      </c>
      <c r="J151" s="67">
        <v>0.11</v>
      </c>
      <c r="K151" s="67">
        <v>0.54</v>
      </c>
      <c r="L151" s="64" t="s">
        <v>350</v>
      </c>
      <c r="M151" s="64" t="s">
        <v>2615</v>
      </c>
      <c r="N151" s="65">
        <v>268.94</v>
      </c>
      <c r="O151" s="684"/>
      <c r="Q151" s="40"/>
    </row>
    <row r="152" spans="1:17" x14ac:dyDescent="0.25">
      <c r="A152" s="172" t="s">
        <v>694</v>
      </c>
      <c r="B152" s="201">
        <v>210075050</v>
      </c>
      <c r="C152" s="66" t="s">
        <v>695</v>
      </c>
      <c r="D152" s="62" t="s">
        <v>696</v>
      </c>
      <c r="E152" s="62"/>
      <c r="F152" s="62" t="s">
        <v>561</v>
      </c>
      <c r="G152" s="221">
        <v>20</v>
      </c>
      <c r="H152" s="604">
        <v>20</v>
      </c>
      <c r="I152" s="191">
        <v>5</v>
      </c>
      <c r="J152" s="149">
        <v>0.17</v>
      </c>
      <c r="K152" s="149">
        <v>0.54</v>
      </c>
      <c r="L152" s="64" t="s">
        <v>350</v>
      </c>
      <c r="M152" s="64" t="s">
        <v>2615</v>
      </c>
      <c r="N152" s="65">
        <v>225.62</v>
      </c>
      <c r="O152" s="684"/>
      <c r="Q152" s="40"/>
    </row>
    <row r="153" spans="1:17" x14ac:dyDescent="0.25">
      <c r="A153" s="172" t="s">
        <v>697</v>
      </c>
      <c r="B153" s="66">
        <v>210075063</v>
      </c>
      <c r="C153" s="66" t="s">
        <v>698</v>
      </c>
      <c r="D153" s="62" t="s">
        <v>699</v>
      </c>
      <c r="E153" s="62"/>
      <c r="F153" s="62" t="s">
        <v>7</v>
      </c>
      <c r="G153" s="173">
        <v>24</v>
      </c>
      <c r="H153" s="173">
        <v>24</v>
      </c>
      <c r="I153" s="156">
        <v>2</v>
      </c>
      <c r="J153" s="67">
        <v>0.21</v>
      </c>
      <c r="K153" s="67">
        <v>1.371</v>
      </c>
      <c r="L153" s="64" t="s">
        <v>350</v>
      </c>
      <c r="M153" s="64" t="s">
        <v>2615</v>
      </c>
      <c r="N153" s="65">
        <v>225.62</v>
      </c>
      <c r="O153" s="684"/>
      <c r="Q153" s="40"/>
    </row>
    <row r="154" spans="1:17" x14ac:dyDescent="0.25">
      <c r="A154" s="172" t="s">
        <v>700</v>
      </c>
      <c r="B154" s="66">
        <v>210090063</v>
      </c>
      <c r="C154" s="66" t="s">
        <v>701</v>
      </c>
      <c r="D154" s="62" t="s">
        <v>702</v>
      </c>
      <c r="E154" s="62"/>
      <c r="F154" s="62" t="s">
        <v>7</v>
      </c>
      <c r="G154" s="173">
        <v>25</v>
      </c>
      <c r="H154" s="173">
        <v>25</v>
      </c>
      <c r="I154" s="156">
        <v>1</v>
      </c>
      <c r="J154" s="67">
        <v>0.248</v>
      </c>
      <c r="K154" s="67">
        <v>0.84599999999999997</v>
      </c>
      <c r="L154" s="64" t="s">
        <v>350</v>
      </c>
      <c r="M154" s="64" t="s">
        <v>2615</v>
      </c>
      <c r="N154" s="65">
        <v>243.14</v>
      </c>
      <c r="O154" s="684"/>
      <c r="Q154" s="40"/>
    </row>
    <row r="155" spans="1:17" x14ac:dyDescent="0.25">
      <c r="A155" s="172" t="s">
        <v>703</v>
      </c>
      <c r="B155" s="66">
        <v>210090075</v>
      </c>
      <c r="C155" s="66" t="s">
        <v>704</v>
      </c>
      <c r="D155" s="62" t="s">
        <v>705</v>
      </c>
      <c r="E155" s="62"/>
      <c r="F155" s="62" t="s">
        <v>7</v>
      </c>
      <c r="G155" s="173">
        <v>20</v>
      </c>
      <c r="H155" s="173">
        <v>20</v>
      </c>
      <c r="I155" s="156">
        <v>1</v>
      </c>
      <c r="J155" s="67">
        <v>0.29199999999999998</v>
      </c>
      <c r="K155" s="67">
        <v>1.08</v>
      </c>
      <c r="L155" s="64" t="s">
        <v>350</v>
      </c>
      <c r="M155" s="64" t="s">
        <v>2615</v>
      </c>
      <c r="N155" s="65">
        <v>251.01</v>
      </c>
      <c r="O155" s="684"/>
      <c r="Q155" s="40"/>
    </row>
    <row r="156" spans="1:17" x14ac:dyDescent="0.25">
      <c r="A156" s="172" t="s">
        <v>706</v>
      </c>
      <c r="B156" s="201" t="s">
        <v>706</v>
      </c>
      <c r="C156" s="66" t="s">
        <v>707</v>
      </c>
      <c r="D156" s="62" t="s">
        <v>708</v>
      </c>
      <c r="E156" s="62"/>
      <c r="F156" s="62" t="s">
        <v>561</v>
      </c>
      <c r="G156" s="221">
        <v>15</v>
      </c>
      <c r="H156" s="604">
        <v>15</v>
      </c>
      <c r="I156" s="191">
        <v>1</v>
      </c>
      <c r="J156" s="149">
        <v>0.25</v>
      </c>
      <c r="K156" s="149">
        <v>1.2</v>
      </c>
      <c r="L156" s="64" t="s">
        <v>350</v>
      </c>
      <c r="M156" s="64" t="s">
        <v>2615</v>
      </c>
      <c r="N156" s="65">
        <v>446.89</v>
      </c>
      <c r="O156" s="684"/>
      <c r="Q156" s="40"/>
    </row>
    <row r="157" spans="1:17" x14ac:dyDescent="0.25">
      <c r="A157" s="172" t="s">
        <v>709</v>
      </c>
      <c r="B157" s="66">
        <v>210110090</v>
      </c>
      <c r="C157" s="66" t="s">
        <v>710</v>
      </c>
      <c r="D157" s="62" t="s">
        <v>711</v>
      </c>
      <c r="E157" s="62"/>
      <c r="F157" s="62" t="s">
        <v>7</v>
      </c>
      <c r="G157" s="173">
        <v>9</v>
      </c>
      <c r="H157" s="173">
        <v>9</v>
      </c>
      <c r="I157" s="156">
        <v>1</v>
      </c>
      <c r="J157" s="67">
        <v>0.55600000000000005</v>
      </c>
      <c r="K157" s="67">
        <v>2</v>
      </c>
      <c r="L157" s="64" t="s">
        <v>350</v>
      </c>
      <c r="M157" s="64" t="s">
        <v>2615</v>
      </c>
      <c r="N157" s="65">
        <v>378.97</v>
      </c>
      <c r="O157" s="684"/>
      <c r="Q157" s="40"/>
    </row>
    <row r="158" spans="1:17" ht="15.75" thickBot="1" x14ac:dyDescent="0.3">
      <c r="A158" s="184" t="s">
        <v>712</v>
      </c>
      <c r="B158" s="222" t="s">
        <v>713</v>
      </c>
      <c r="C158" s="76" t="s">
        <v>714</v>
      </c>
      <c r="D158" s="78" t="s">
        <v>715</v>
      </c>
      <c r="E158" s="78"/>
      <c r="F158" s="78" t="s">
        <v>7</v>
      </c>
      <c r="G158" s="185">
        <v>3</v>
      </c>
      <c r="H158" s="185">
        <v>3</v>
      </c>
      <c r="I158" s="186">
        <v>1</v>
      </c>
      <c r="J158" s="80">
        <v>1.03</v>
      </c>
      <c r="K158" s="80">
        <v>3.52</v>
      </c>
      <c r="L158" s="81" t="s">
        <v>350</v>
      </c>
      <c r="M158" s="81" t="s">
        <v>2615</v>
      </c>
      <c r="N158" s="82">
        <v>1478.65</v>
      </c>
      <c r="O158" s="685"/>
      <c r="Q158" s="40"/>
    </row>
    <row r="159" spans="1:17" x14ac:dyDescent="0.25">
      <c r="A159" s="169" t="s">
        <v>740</v>
      </c>
      <c r="B159" s="52">
        <v>209020016</v>
      </c>
      <c r="C159" s="52" t="s">
        <v>741</v>
      </c>
      <c r="D159" s="54" t="s">
        <v>653</v>
      </c>
      <c r="E159" s="54"/>
      <c r="F159" s="54" t="s">
        <v>7</v>
      </c>
      <c r="G159" s="170">
        <v>200</v>
      </c>
      <c r="H159" s="170">
        <v>200</v>
      </c>
      <c r="I159" s="171">
        <v>50</v>
      </c>
      <c r="J159" s="56">
        <v>0.01</v>
      </c>
      <c r="K159" s="56">
        <v>0.05</v>
      </c>
      <c r="L159" s="57" t="s">
        <v>350</v>
      </c>
      <c r="M159" s="57" t="s">
        <v>2615</v>
      </c>
      <c r="N159" s="58">
        <v>17.53</v>
      </c>
      <c r="O159" s="683" t="s">
        <v>2573</v>
      </c>
      <c r="Q159" s="40"/>
    </row>
    <row r="160" spans="1:17" x14ac:dyDescent="0.25">
      <c r="A160" s="172" t="s">
        <v>742</v>
      </c>
      <c r="B160" s="66">
        <v>209025020</v>
      </c>
      <c r="C160" s="66" t="s">
        <v>743</v>
      </c>
      <c r="D160" s="62" t="s">
        <v>660</v>
      </c>
      <c r="E160" s="62"/>
      <c r="F160" s="62" t="s">
        <v>7</v>
      </c>
      <c r="G160" s="173">
        <v>300</v>
      </c>
      <c r="H160" s="173">
        <v>300</v>
      </c>
      <c r="I160" s="156">
        <v>50</v>
      </c>
      <c r="J160" s="67" t="s">
        <v>593</v>
      </c>
      <c r="K160" s="67">
        <v>0.11</v>
      </c>
      <c r="L160" s="64" t="s">
        <v>350</v>
      </c>
      <c r="M160" s="64" t="s">
        <v>2615</v>
      </c>
      <c r="N160" s="65">
        <v>11.85</v>
      </c>
      <c r="O160" s="684"/>
      <c r="Q160" s="40"/>
    </row>
    <row r="161" spans="1:17" x14ac:dyDescent="0.25">
      <c r="A161" s="172" t="s">
        <v>744</v>
      </c>
      <c r="B161" s="66">
        <v>209032020</v>
      </c>
      <c r="C161" s="66" t="s">
        <v>745</v>
      </c>
      <c r="D161" s="62" t="s">
        <v>663</v>
      </c>
      <c r="E161" s="62"/>
      <c r="F161" s="62" t="s">
        <v>7</v>
      </c>
      <c r="G161" s="173">
        <v>180</v>
      </c>
      <c r="H161" s="173">
        <v>180</v>
      </c>
      <c r="I161" s="156">
        <v>10</v>
      </c>
      <c r="J161" s="67">
        <v>0.02</v>
      </c>
      <c r="K161" s="67">
        <v>0.13</v>
      </c>
      <c r="L161" s="64" t="s">
        <v>350</v>
      </c>
      <c r="M161" s="64" t="s">
        <v>2615</v>
      </c>
      <c r="N161" s="65">
        <v>20.03</v>
      </c>
      <c r="O161" s="684"/>
      <c r="Q161" s="40"/>
    </row>
    <row r="162" spans="1:17" x14ac:dyDescent="0.25">
      <c r="A162" s="172" t="s">
        <v>746</v>
      </c>
      <c r="B162" s="66">
        <v>209032025</v>
      </c>
      <c r="C162" s="66" t="s">
        <v>747</v>
      </c>
      <c r="D162" s="62" t="s">
        <v>666</v>
      </c>
      <c r="E162" s="62"/>
      <c r="F162" s="62" t="s">
        <v>7</v>
      </c>
      <c r="G162" s="173">
        <v>150</v>
      </c>
      <c r="H162" s="173">
        <v>150</v>
      </c>
      <c r="I162" s="156">
        <v>10</v>
      </c>
      <c r="J162" s="67">
        <v>0.03</v>
      </c>
      <c r="K162" s="67">
        <v>0.13</v>
      </c>
      <c r="L162" s="64" t="s">
        <v>350</v>
      </c>
      <c r="M162" s="64" t="s">
        <v>2615</v>
      </c>
      <c r="N162" s="65">
        <v>20.23</v>
      </c>
      <c r="O162" s="684"/>
      <c r="Q162" s="40"/>
    </row>
    <row r="163" spans="1:17" x14ac:dyDescent="0.25">
      <c r="A163" s="59"/>
      <c r="B163" s="66" t="s">
        <v>2617</v>
      </c>
      <c r="C163" s="66"/>
      <c r="D163" s="62" t="s">
        <v>675</v>
      </c>
      <c r="E163" s="62"/>
      <c r="F163" s="62"/>
      <c r="G163" s="224"/>
      <c r="H163" s="224"/>
      <c r="I163" s="62"/>
      <c r="J163" s="62"/>
      <c r="K163" s="67"/>
      <c r="L163" s="64" t="s">
        <v>350</v>
      </c>
      <c r="M163" s="64"/>
      <c r="N163" s="65"/>
      <c r="O163" s="684"/>
      <c r="Q163" s="40"/>
    </row>
    <row r="164" spans="1:17" x14ac:dyDescent="0.25">
      <c r="A164" s="172" t="s">
        <v>748</v>
      </c>
      <c r="B164" s="66">
        <v>209050040</v>
      </c>
      <c r="C164" s="66" t="s">
        <v>749</v>
      </c>
      <c r="D164" s="62" t="s">
        <v>681</v>
      </c>
      <c r="E164" s="62"/>
      <c r="F164" s="62" t="s">
        <v>7</v>
      </c>
      <c r="G164" s="173">
        <v>40</v>
      </c>
      <c r="H164" s="173">
        <v>40</v>
      </c>
      <c r="I164" s="156">
        <v>4</v>
      </c>
      <c r="J164" s="67">
        <v>0.09</v>
      </c>
      <c r="K164" s="67">
        <v>0.6</v>
      </c>
      <c r="L164" s="64" t="s">
        <v>350</v>
      </c>
      <c r="M164" s="64" t="s">
        <v>2615</v>
      </c>
      <c r="N164" s="65">
        <v>58.41</v>
      </c>
      <c r="O164" s="684"/>
      <c r="Q164" s="40"/>
    </row>
    <row r="165" spans="1:17" ht="15.75" thickBot="1" x14ac:dyDescent="0.3">
      <c r="A165" s="184" t="s">
        <v>750</v>
      </c>
      <c r="B165" s="76">
        <v>209063050</v>
      </c>
      <c r="C165" s="76" t="s">
        <v>751</v>
      </c>
      <c r="D165" s="78" t="s">
        <v>690</v>
      </c>
      <c r="E165" s="78"/>
      <c r="F165" s="78" t="s">
        <v>7</v>
      </c>
      <c r="G165" s="185">
        <v>24</v>
      </c>
      <c r="H165" s="185">
        <v>24</v>
      </c>
      <c r="I165" s="186">
        <v>2</v>
      </c>
      <c r="J165" s="80">
        <v>0.17</v>
      </c>
      <c r="K165" s="80">
        <v>0.8</v>
      </c>
      <c r="L165" s="81" t="s">
        <v>350</v>
      </c>
      <c r="M165" s="81" t="s">
        <v>2615</v>
      </c>
      <c r="N165" s="82">
        <v>130.38999999999999</v>
      </c>
      <c r="O165" s="685"/>
      <c r="Q165" s="40"/>
    </row>
    <row r="166" spans="1:17" x14ac:dyDescent="0.25">
      <c r="A166" s="169" t="s">
        <v>721</v>
      </c>
      <c r="B166" s="52">
        <v>201016</v>
      </c>
      <c r="C166" s="52" t="s">
        <v>722</v>
      </c>
      <c r="D166" s="54">
        <v>16</v>
      </c>
      <c r="E166" s="54"/>
      <c r="F166" s="54" t="s">
        <v>7</v>
      </c>
      <c r="G166" s="170">
        <v>300</v>
      </c>
      <c r="H166" s="170">
        <v>300</v>
      </c>
      <c r="I166" s="171">
        <v>50</v>
      </c>
      <c r="J166" s="56">
        <v>0.01</v>
      </c>
      <c r="K166" s="56">
        <v>0.03</v>
      </c>
      <c r="L166" s="57" t="s">
        <v>350</v>
      </c>
      <c r="M166" s="57" t="s">
        <v>2615</v>
      </c>
      <c r="N166" s="58">
        <v>12.84</v>
      </c>
      <c r="O166" s="683" t="s">
        <v>2574</v>
      </c>
      <c r="Q166" s="40"/>
    </row>
    <row r="167" spans="1:17" x14ac:dyDescent="0.25">
      <c r="A167" s="172" t="s">
        <v>723</v>
      </c>
      <c r="B167" s="66">
        <v>201020</v>
      </c>
      <c r="C167" s="66" t="s">
        <v>724</v>
      </c>
      <c r="D167" s="62">
        <v>20</v>
      </c>
      <c r="E167" s="62"/>
      <c r="F167" s="62" t="s">
        <v>7</v>
      </c>
      <c r="G167" s="173">
        <v>400</v>
      </c>
      <c r="H167" s="173">
        <v>400</v>
      </c>
      <c r="I167" s="156">
        <v>50</v>
      </c>
      <c r="J167" s="67" t="s">
        <v>657</v>
      </c>
      <c r="K167" s="62">
        <v>0.05</v>
      </c>
      <c r="L167" s="64" t="s">
        <v>350</v>
      </c>
      <c r="M167" s="64" t="s">
        <v>2615</v>
      </c>
      <c r="N167" s="65">
        <v>8.15</v>
      </c>
      <c r="O167" s="684"/>
      <c r="Q167" s="40"/>
    </row>
    <row r="168" spans="1:17" x14ac:dyDescent="0.25">
      <c r="A168" s="172" t="s">
        <v>725</v>
      </c>
      <c r="B168" s="66">
        <v>201025</v>
      </c>
      <c r="C168" s="66" t="s">
        <v>726</v>
      </c>
      <c r="D168" s="62">
        <v>25</v>
      </c>
      <c r="E168" s="62"/>
      <c r="F168" s="62" t="s">
        <v>7</v>
      </c>
      <c r="G168" s="173">
        <v>200</v>
      </c>
      <c r="H168" s="173">
        <v>200</v>
      </c>
      <c r="I168" s="156">
        <v>25</v>
      </c>
      <c r="J168" s="67">
        <v>0.03</v>
      </c>
      <c r="K168" s="67">
        <v>0.1</v>
      </c>
      <c r="L168" s="64" t="s">
        <v>350</v>
      </c>
      <c r="M168" s="64" t="s">
        <v>2615</v>
      </c>
      <c r="N168" s="65">
        <v>11.68</v>
      </c>
      <c r="O168" s="684"/>
      <c r="Q168" s="40"/>
    </row>
    <row r="169" spans="1:17" x14ac:dyDescent="0.25">
      <c r="A169" s="172" t="s">
        <v>727</v>
      </c>
      <c r="B169" s="66">
        <v>201032</v>
      </c>
      <c r="C169" s="66" t="s">
        <v>728</v>
      </c>
      <c r="D169" s="62">
        <v>32</v>
      </c>
      <c r="E169" s="62"/>
      <c r="F169" s="62" t="s">
        <v>7</v>
      </c>
      <c r="G169" s="173">
        <v>100</v>
      </c>
      <c r="H169" s="173">
        <v>100</v>
      </c>
      <c r="I169" s="156">
        <v>10</v>
      </c>
      <c r="J169" s="67">
        <v>0.04</v>
      </c>
      <c r="K169" s="67">
        <v>0.192</v>
      </c>
      <c r="L169" s="64" t="s">
        <v>350</v>
      </c>
      <c r="M169" s="64" t="s">
        <v>2615</v>
      </c>
      <c r="N169" s="65">
        <v>14.4</v>
      </c>
      <c r="O169" s="684"/>
      <c r="Q169" s="40"/>
    </row>
    <row r="170" spans="1:17" x14ac:dyDescent="0.25">
      <c r="A170" s="172" t="s">
        <v>729</v>
      </c>
      <c r="B170" s="201" t="s">
        <v>729</v>
      </c>
      <c r="C170" s="66" t="s">
        <v>730</v>
      </c>
      <c r="D170" s="62">
        <v>40</v>
      </c>
      <c r="E170" s="62"/>
      <c r="F170" s="62" t="s">
        <v>561</v>
      </c>
      <c r="G170" s="173">
        <v>110</v>
      </c>
      <c r="H170" s="190">
        <v>110</v>
      </c>
      <c r="I170" s="191">
        <v>10</v>
      </c>
      <c r="J170" s="149">
        <v>5.2999999999999999E-2</v>
      </c>
      <c r="K170" s="149">
        <v>0.19600000000000001</v>
      </c>
      <c r="L170" s="64" t="s">
        <v>350</v>
      </c>
      <c r="M170" s="64" t="s">
        <v>2615</v>
      </c>
      <c r="N170" s="65">
        <v>31.65</v>
      </c>
      <c r="O170" s="684"/>
      <c r="Q170" s="40"/>
    </row>
    <row r="171" spans="1:17" x14ac:dyDescent="0.25">
      <c r="A171" s="172" t="s">
        <v>2626</v>
      </c>
      <c r="B171" s="66">
        <v>201050</v>
      </c>
      <c r="C171" s="66" t="s">
        <v>731</v>
      </c>
      <c r="D171" s="62">
        <v>50</v>
      </c>
      <c r="E171" s="62"/>
      <c r="F171" s="62" t="s">
        <v>7</v>
      </c>
      <c r="G171" s="173">
        <v>40</v>
      </c>
      <c r="H171" s="173">
        <v>0</v>
      </c>
      <c r="I171" s="156">
        <v>4</v>
      </c>
      <c r="J171" s="67">
        <v>0.11</v>
      </c>
      <c r="K171" s="67">
        <v>0.6</v>
      </c>
      <c r="L171" s="64" t="s">
        <v>350</v>
      </c>
      <c r="M171" s="64" t="s">
        <v>2615</v>
      </c>
      <c r="N171" s="65">
        <v>54.06</v>
      </c>
      <c r="O171" s="684"/>
      <c r="Q171" s="40"/>
    </row>
    <row r="172" spans="1:17" x14ac:dyDescent="0.25">
      <c r="A172" s="172" t="s">
        <v>2650</v>
      </c>
      <c r="B172" s="66" t="s">
        <v>2650</v>
      </c>
      <c r="C172" s="66" t="s">
        <v>732</v>
      </c>
      <c r="D172" s="62">
        <v>63</v>
      </c>
      <c r="E172" s="62"/>
      <c r="F172" s="62" t="s">
        <v>7</v>
      </c>
      <c r="G172" s="173">
        <v>30</v>
      </c>
      <c r="H172" s="173">
        <v>30</v>
      </c>
      <c r="I172" s="156">
        <v>2</v>
      </c>
      <c r="J172" s="67">
        <v>0.19</v>
      </c>
      <c r="K172" s="67">
        <v>0.873</v>
      </c>
      <c r="L172" s="64" t="s">
        <v>350</v>
      </c>
      <c r="M172" s="64" t="s">
        <v>2615</v>
      </c>
      <c r="N172" s="65">
        <v>101.73</v>
      </c>
      <c r="O172" s="684"/>
      <c r="Q172" s="40"/>
    </row>
    <row r="173" spans="1:17" x14ac:dyDescent="0.25">
      <c r="A173" s="172" t="s">
        <v>733</v>
      </c>
      <c r="B173" s="201">
        <v>201075</v>
      </c>
      <c r="C173" s="66" t="s">
        <v>734</v>
      </c>
      <c r="D173" s="62">
        <v>75</v>
      </c>
      <c r="E173" s="62"/>
      <c r="F173" s="62" t="s">
        <v>561</v>
      </c>
      <c r="G173" s="173">
        <v>15</v>
      </c>
      <c r="H173" s="190">
        <v>15</v>
      </c>
      <c r="I173" s="191">
        <v>1</v>
      </c>
      <c r="J173" s="149">
        <v>0.317</v>
      </c>
      <c r="K173" s="149">
        <v>1.2</v>
      </c>
      <c r="L173" s="64" t="s">
        <v>350</v>
      </c>
      <c r="M173" s="64" t="s">
        <v>2615</v>
      </c>
      <c r="N173" s="65">
        <v>272.62</v>
      </c>
      <c r="O173" s="684"/>
      <c r="Q173" s="40"/>
    </row>
    <row r="174" spans="1:17" x14ac:dyDescent="0.25">
      <c r="A174" s="172" t="s">
        <v>735</v>
      </c>
      <c r="B174" s="66">
        <v>201090</v>
      </c>
      <c r="C174" s="66" t="s">
        <v>736</v>
      </c>
      <c r="D174" s="62">
        <v>90</v>
      </c>
      <c r="E174" s="62"/>
      <c r="F174" s="62" t="s">
        <v>7</v>
      </c>
      <c r="G174" s="173">
        <v>10</v>
      </c>
      <c r="H174" s="173">
        <v>10</v>
      </c>
      <c r="I174" s="156">
        <v>1</v>
      </c>
      <c r="J174" s="67">
        <v>0.42</v>
      </c>
      <c r="K174" s="67">
        <v>2.4</v>
      </c>
      <c r="L174" s="64" t="s">
        <v>350</v>
      </c>
      <c r="M174" s="64" t="s">
        <v>2615</v>
      </c>
      <c r="N174" s="65">
        <v>289.81</v>
      </c>
      <c r="O174" s="684"/>
      <c r="Q174" s="40"/>
    </row>
    <row r="175" spans="1:17" x14ac:dyDescent="0.25">
      <c r="A175" s="172" t="s">
        <v>2673</v>
      </c>
      <c r="B175" s="172" t="s">
        <v>2673</v>
      </c>
      <c r="C175" s="66" t="s">
        <v>2674</v>
      </c>
      <c r="D175" s="62">
        <v>110</v>
      </c>
      <c r="E175" s="62"/>
      <c r="F175" s="62" t="s">
        <v>7</v>
      </c>
      <c r="G175" s="173">
        <v>4</v>
      </c>
      <c r="H175" s="173">
        <v>4</v>
      </c>
      <c r="I175" s="156">
        <v>1</v>
      </c>
      <c r="J175" s="67">
        <v>0.67</v>
      </c>
      <c r="K175" s="67">
        <v>2.8</v>
      </c>
      <c r="L175" s="64" t="s">
        <v>350</v>
      </c>
      <c r="M175" s="64" t="s">
        <v>2615</v>
      </c>
      <c r="N175" s="65">
        <v>463.75</v>
      </c>
      <c r="O175" s="684"/>
      <c r="Q175" s="40"/>
    </row>
    <row r="176" spans="1:17" ht="15.75" thickBot="1" x14ac:dyDescent="0.3">
      <c r="A176" s="184" t="s">
        <v>737</v>
      </c>
      <c r="B176" s="222" t="s">
        <v>738</v>
      </c>
      <c r="C176" s="76" t="s">
        <v>739</v>
      </c>
      <c r="D176" s="78">
        <v>125</v>
      </c>
      <c r="E176" s="78"/>
      <c r="F176" s="78" t="s">
        <v>7</v>
      </c>
      <c r="G176" s="185">
        <v>6</v>
      </c>
      <c r="H176" s="185">
        <v>6</v>
      </c>
      <c r="I176" s="186">
        <v>1</v>
      </c>
      <c r="J176" s="80">
        <v>0.75</v>
      </c>
      <c r="K176" s="80">
        <v>2.4500000000000002</v>
      </c>
      <c r="L176" s="81" t="s">
        <v>350</v>
      </c>
      <c r="M176" s="81" t="s">
        <v>2615</v>
      </c>
      <c r="N176" s="82">
        <v>1006.37</v>
      </c>
      <c r="O176" s="685"/>
      <c r="Q176" s="40"/>
    </row>
    <row r="177" spans="1:17" x14ac:dyDescent="0.25">
      <c r="A177" s="169" t="s">
        <v>752</v>
      </c>
      <c r="B177" s="52" t="s">
        <v>752</v>
      </c>
      <c r="C177" s="52" t="s">
        <v>753</v>
      </c>
      <c r="D177" s="54">
        <v>20</v>
      </c>
      <c r="E177" s="54"/>
      <c r="F177" s="54" t="s">
        <v>7</v>
      </c>
      <c r="G177" s="170">
        <v>100</v>
      </c>
      <c r="H177" s="170">
        <v>100</v>
      </c>
      <c r="I177" s="171">
        <v>10</v>
      </c>
      <c r="J177" s="56">
        <v>2.5000000000000001E-2</v>
      </c>
      <c r="K177" s="56">
        <v>0.12</v>
      </c>
      <c r="L177" s="57" t="s">
        <v>350</v>
      </c>
      <c r="M177" s="57" t="s">
        <v>2615</v>
      </c>
      <c r="N177" s="58">
        <v>53.2</v>
      </c>
      <c r="O177" s="683" t="s">
        <v>2571</v>
      </c>
      <c r="Q177" s="40"/>
    </row>
    <row r="178" spans="1:17" x14ac:dyDescent="0.25">
      <c r="A178" s="172" t="s">
        <v>754</v>
      </c>
      <c r="B178" s="66" t="s">
        <v>754</v>
      </c>
      <c r="C178" s="66" t="s">
        <v>755</v>
      </c>
      <c r="D178" s="62">
        <v>20</v>
      </c>
      <c r="E178" s="62"/>
      <c r="F178" s="62" t="s">
        <v>7</v>
      </c>
      <c r="G178" s="173">
        <v>125</v>
      </c>
      <c r="H178" s="173">
        <v>125</v>
      </c>
      <c r="I178" s="156">
        <v>1</v>
      </c>
      <c r="J178" s="67">
        <v>2.4E-2</v>
      </c>
      <c r="K178" s="67">
        <v>0.14399999999999999</v>
      </c>
      <c r="L178" s="64" t="s">
        <v>350</v>
      </c>
      <c r="M178" s="64" t="s">
        <v>2615</v>
      </c>
      <c r="N178" s="65">
        <v>20.48</v>
      </c>
      <c r="O178" s="684"/>
      <c r="Q178" s="40"/>
    </row>
    <row r="179" spans="1:17" x14ac:dyDescent="0.25">
      <c r="A179" s="172" t="s">
        <v>756</v>
      </c>
      <c r="B179" s="66" t="s">
        <v>756</v>
      </c>
      <c r="C179" s="66" t="s">
        <v>757</v>
      </c>
      <c r="D179" s="62">
        <v>25</v>
      </c>
      <c r="E179" s="62"/>
      <c r="F179" s="62" t="s">
        <v>7</v>
      </c>
      <c r="G179" s="173">
        <v>100</v>
      </c>
      <c r="H179" s="173">
        <v>100</v>
      </c>
      <c r="I179" s="156">
        <v>1</v>
      </c>
      <c r="J179" s="67">
        <v>4.9000000000000002E-2</v>
      </c>
      <c r="K179" s="67">
        <v>0.216</v>
      </c>
      <c r="L179" s="64" t="s">
        <v>350</v>
      </c>
      <c r="M179" s="64" t="s">
        <v>2615</v>
      </c>
      <c r="N179" s="65">
        <v>24.89</v>
      </c>
      <c r="O179" s="684"/>
      <c r="Q179" s="40"/>
    </row>
    <row r="180" spans="1:17" x14ac:dyDescent="0.25">
      <c r="A180" s="172" t="s">
        <v>758</v>
      </c>
      <c r="B180" s="66" t="s">
        <v>758</v>
      </c>
      <c r="C180" s="66" t="s">
        <v>759</v>
      </c>
      <c r="D180" s="62">
        <v>32</v>
      </c>
      <c r="E180" s="62"/>
      <c r="F180" s="62" t="s">
        <v>7</v>
      </c>
      <c r="G180" s="173">
        <v>50</v>
      </c>
      <c r="H180" s="173">
        <v>50</v>
      </c>
      <c r="I180" s="156">
        <v>1</v>
      </c>
      <c r="J180" s="67">
        <v>0.1</v>
      </c>
      <c r="K180" s="67">
        <v>0.432</v>
      </c>
      <c r="L180" s="64" t="s">
        <v>350</v>
      </c>
      <c r="M180" s="64" t="s">
        <v>2615</v>
      </c>
      <c r="N180" s="65">
        <v>47.9</v>
      </c>
      <c r="O180" s="684"/>
      <c r="Q180" s="40"/>
    </row>
    <row r="181" spans="1:17" ht="15.75" thickBot="1" x14ac:dyDescent="0.3">
      <c r="A181" s="184" t="s">
        <v>760</v>
      </c>
      <c r="B181" s="76" t="s">
        <v>760</v>
      </c>
      <c r="C181" s="76" t="s">
        <v>761</v>
      </c>
      <c r="D181" s="78">
        <v>40</v>
      </c>
      <c r="E181" s="78"/>
      <c r="F181" s="78" t="s">
        <v>7</v>
      </c>
      <c r="G181" s="185">
        <v>25</v>
      </c>
      <c r="H181" s="185">
        <v>25</v>
      </c>
      <c r="I181" s="186">
        <v>1</v>
      </c>
      <c r="J181" s="80">
        <v>0.193</v>
      </c>
      <c r="K181" s="80">
        <v>0.86399999999999999</v>
      </c>
      <c r="L181" s="81" t="s">
        <v>350</v>
      </c>
      <c r="M181" s="81" t="s">
        <v>2615</v>
      </c>
      <c r="N181" s="82">
        <v>88.86</v>
      </c>
      <c r="O181" s="685"/>
      <c r="Q181" s="40"/>
    </row>
    <row r="182" spans="1:17" x14ac:dyDescent="0.25">
      <c r="A182" s="180" t="s">
        <v>762</v>
      </c>
      <c r="B182" s="136">
        <v>208016</v>
      </c>
      <c r="C182" s="136" t="s">
        <v>763</v>
      </c>
      <c r="D182" s="139">
        <v>16</v>
      </c>
      <c r="E182" s="139"/>
      <c r="F182" s="139" t="s">
        <v>7</v>
      </c>
      <c r="G182" s="181">
        <v>150</v>
      </c>
      <c r="H182" s="181">
        <v>150</v>
      </c>
      <c r="I182" s="182">
        <v>50</v>
      </c>
      <c r="J182" s="183">
        <v>0.02</v>
      </c>
      <c r="K182" s="183">
        <v>0.08</v>
      </c>
      <c r="L182" s="141" t="s">
        <v>350</v>
      </c>
      <c r="M182" s="141" t="s">
        <v>2615</v>
      </c>
      <c r="N182" s="142">
        <v>20.37</v>
      </c>
      <c r="O182" s="683" t="s">
        <v>2575</v>
      </c>
      <c r="Q182" s="40"/>
    </row>
    <row r="183" spans="1:17" x14ac:dyDescent="0.25">
      <c r="A183" s="172" t="s">
        <v>764</v>
      </c>
      <c r="B183" s="66">
        <v>208020</v>
      </c>
      <c r="C183" s="66" t="s">
        <v>765</v>
      </c>
      <c r="D183" s="62">
        <v>20</v>
      </c>
      <c r="E183" s="62"/>
      <c r="F183" s="62" t="s">
        <v>7</v>
      </c>
      <c r="G183" s="173">
        <v>160</v>
      </c>
      <c r="H183" s="173">
        <v>160</v>
      </c>
      <c r="I183" s="156">
        <v>20</v>
      </c>
      <c r="J183" s="67" t="s">
        <v>766</v>
      </c>
      <c r="K183" s="67">
        <v>0.12</v>
      </c>
      <c r="L183" s="64" t="s">
        <v>350</v>
      </c>
      <c r="M183" s="64" t="s">
        <v>2615</v>
      </c>
      <c r="N183" s="65">
        <v>11.68</v>
      </c>
      <c r="O183" s="684"/>
      <c r="Q183" s="40"/>
    </row>
    <row r="184" spans="1:17" x14ac:dyDescent="0.25">
      <c r="A184" s="172" t="s">
        <v>767</v>
      </c>
      <c r="B184" s="66">
        <v>208025</v>
      </c>
      <c r="C184" s="66" t="s">
        <v>768</v>
      </c>
      <c r="D184" s="62">
        <v>25</v>
      </c>
      <c r="E184" s="62"/>
      <c r="F184" s="62" t="s">
        <v>7</v>
      </c>
      <c r="G184" s="173">
        <v>120</v>
      </c>
      <c r="H184" s="173">
        <v>120</v>
      </c>
      <c r="I184" s="156">
        <v>20</v>
      </c>
      <c r="J184" s="67">
        <v>0.04</v>
      </c>
      <c r="K184" s="67">
        <v>0.24</v>
      </c>
      <c r="L184" s="64" t="s">
        <v>350</v>
      </c>
      <c r="M184" s="64" t="s">
        <v>2615</v>
      </c>
      <c r="N184" s="65">
        <v>16.16</v>
      </c>
      <c r="O184" s="684"/>
      <c r="Q184" s="40"/>
    </row>
    <row r="185" spans="1:17" x14ac:dyDescent="0.25">
      <c r="A185" s="172" t="s">
        <v>769</v>
      </c>
      <c r="B185" s="66">
        <v>208032</v>
      </c>
      <c r="C185" s="66" t="s">
        <v>770</v>
      </c>
      <c r="D185" s="62">
        <v>32</v>
      </c>
      <c r="E185" s="62"/>
      <c r="F185" s="62" t="s">
        <v>7</v>
      </c>
      <c r="G185" s="173">
        <v>60</v>
      </c>
      <c r="H185" s="173">
        <v>60</v>
      </c>
      <c r="I185" s="156">
        <v>10</v>
      </c>
      <c r="J185" s="67">
        <v>0.08</v>
      </c>
      <c r="K185" s="67">
        <v>0.4</v>
      </c>
      <c r="L185" s="64" t="s">
        <v>350</v>
      </c>
      <c r="M185" s="64" t="s">
        <v>2615</v>
      </c>
      <c r="N185" s="65">
        <v>30.42</v>
      </c>
      <c r="O185" s="684"/>
      <c r="Q185" s="40"/>
    </row>
    <row r="186" spans="1:17" x14ac:dyDescent="0.25">
      <c r="A186" s="172" t="s">
        <v>771</v>
      </c>
      <c r="B186" s="66">
        <v>208040</v>
      </c>
      <c r="C186" s="66" t="s">
        <v>772</v>
      </c>
      <c r="D186" s="62">
        <v>40</v>
      </c>
      <c r="E186" s="62"/>
      <c r="F186" s="62" t="s">
        <v>7</v>
      </c>
      <c r="G186" s="173">
        <v>48</v>
      </c>
      <c r="H186" s="173">
        <v>48</v>
      </c>
      <c r="I186" s="156">
        <v>4</v>
      </c>
      <c r="J186" s="67">
        <v>0.13</v>
      </c>
      <c r="K186" s="67">
        <v>0.96</v>
      </c>
      <c r="L186" s="64" t="s">
        <v>350</v>
      </c>
      <c r="M186" s="64" t="s">
        <v>2615</v>
      </c>
      <c r="N186" s="65">
        <v>52.97</v>
      </c>
      <c r="O186" s="684"/>
      <c r="Q186" s="40"/>
    </row>
    <row r="187" spans="1:17" x14ac:dyDescent="0.25">
      <c r="A187" s="172" t="s">
        <v>773</v>
      </c>
      <c r="B187" s="66">
        <v>208050</v>
      </c>
      <c r="C187" s="66" t="s">
        <v>774</v>
      </c>
      <c r="D187" s="62">
        <v>50</v>
      </c>
      <c r="E187" s="62"/>
      <c r="F187" s="62" t="s">
        <v>7</v>
      </c>
      <c r="G187" s="173">
        <v>22</v>
      </c>
      <c r="H187" s="173">
        <v>22</v>
      </c>
      <c r="I187" s="156">
        <v>2</v>
      </c>
      <c r="J187" s="67">
        <v>0.25</v>
      </c>
      <c r="K187" s="67">
        <v>1.6</v>
      </c>
      <c r="L187" s="64" t="s">
        <v>350</v>
      </c>
      <c r="M187" s="64" t="s">
        <v>2615</v>
      </c>
      <c r="N187" s="65">
        <v>101.06</v>
      </c>
      <c r="O187" s="684"/>
      <c r="Q187" s="40"/>
    </row>
    <row r="188" spans="1:17" x14ac:dyDescent="0.25">
      <c r="A188" s="172" t="s">
        <v>775</v>
      </c>
      <c r="B188" s="66">
        <v>208063</v>
      </c>
      <c r="C188" s="66" t="s">
        <v>776</v>
      </c>
      <c r="D188" s="62">
        <v>63</v>
      </c>
      <c r="E188" s="62"/>
      <c r="F188" s="62" t="s">
        <v>7</v>
      </c>
      <c r="G188" s="173">
        <v>9</v>
      </c>
      <c r="H188" s="173">
        <v>9</v>
      </c>
      <c r="I188" s="156">
        <v>1</v>
      </c>
      <c r="J188" s="67">
        <v>0.46</v>
      </c>
      <c r="K188" s="67">
        <v>2.7429999999999999</v>
      </c>
      <c r="L188" s="64" t="s">
        <v>350</v>
      </c>
      <c r="M188" s="64" t="s">
        <v>2615</v>
      </c>
      <c r="N188" s="65">
        <v>229.56</v>
      </c>
      <c r="O188" s="684"/>
      <c r="Q188" s="40"/>
    </row>
    <row r="189" spans="1:17" x14ac:dyDescent="0.25">
      <c r="A189" s="172" t="s">
        <v>2651</v>
      </c>
      <c r="B189" s="201" t="s">
        <v>2651</v>
      </c>
      <c r="C189" s="66" t="s">
        <v>777</v>
      </c>
      <c r="D189" s="62">
        <v>75</v>
      </c>
      <c r="E189" s="62"/>
      <c r="F189" s="62" t="s">
        <v>561</v>
      </c>
      <c r="G189" s="173">
        <v>6</v>
      </c>
      <c r="H189" s="190">
        <v>6</v>
      </c>
      <c r="I189" s="191">
        <v>1</v>
      </c>
      <c r="J189" s="149">
        <v>0.5</v>
      </c>
      <c r="K189" s="149">
        <v>3</v>
      </c>
      <c r="L189" s="64" t="s">
        <v>350</v>
      </c>
      <c r="M189" s="64" t="s">
        <v>2615</v>
      </c>
      <c r="N189" s="65">
        <v>416.86</v>
      </c>
      <c r="O189" s="684"/>
      <c r="Q189" s="40"/>
    </row>
    <row r="190" spans="1:17" x14ac:dyDescent="0.25">
      <c r="A190" s="172" t="s">
        <v>778</v>
      </c>
      <c r="B190" s="201" t="s">
        <v>778</v>
      </c>
      <c r="C190" s="66" t="s">
        <v>779</v>
      </c>
      <c r="D190" s="62">
        <v>90</v>
      </c>
      <c r="E190" s="62"/>
      <c r="F190" s="62" t="s">
        <v>561</v>
      </c>
      <c r="G190" s="173">
        <v>5</v>
      </c>
      <c r="H190" s="190">
        <v>5</v>
      </c>
      <c r="I190" s="191">
        <v>1</v>
      </c>
      <c r="J190" s="149">
        <v>0.78</v>
      </c>
      <c r="K190" s="149">
        <v>4.32</v>
      </c>
      <c r="L190" s="64" t="s">
        <v>350</v>
      </c>
      <c r="M190" s="64" t="s">
        <v>2615</v>
      </c>
      <c r="N190" s="65">
        <v>708.89</v>
      </c>
      <c r="O190" s="684"/>
      <c r="Q190" s="40"/>
    </row>
    <row r="191" spans="1:17" x14ac:dyDescent="0.25">
      <c r="A191" s="172" t="s">
        <v>780</v>
      </c>
      <c r="B191" s="201" t="s">
        <v>780</v>
      </c>
      <c r="C191" s="66" t="s">
        <v>781</v>
      </c>
      <c r="D191" s="62">
        <v>110</v>
      </c>
      <c r="E191" s="62"/>
      <c r="F191" s="62" t="s">
        <v>561</v>
      </c>
      <c r="G191" s="173">
        <v>4</v>
      </c>
      <c r="H191" s="190">
        <v>4</v>
      </c>
      <c r="I191" s="191">
        <v>1</v>
      </c>
      <c r="J191" s="149">
        <v>1.19</v>
      </c>
      <c r="K191" s="149">
        <v>10.8</v>
      </c>
      <c r="L191" s="64" t="s">
        <v>350</v>
      </c>
      <c r="M191" s="64" t="s">
        <v>2615</v>
      </c>
      <c r="N191" s="65">
        <v>991.71</v>
      </c>
      <c r="O191" s="684"/>
      <c r="Q191" s="40"/>
    </row>
    <row r="192" spans="1:17" ht="15.75" thickBot="1" x14ac:dyDescent="0.3">
      <c r="A192" s="188" t="s">
        <v>782</v>
      </c>
      <c r="B192" s="189" t="s">
        <v>783</v>
      </c>
      <c r="C192" s="144" t="s">
        <v>784</v>
      </c>
      <c r="D192" s="147">
        <v>125</v>
      </c>
      <c r="E192" s="147"/>
      <c r="F192" s="147" t="s">
        <v>7</v>
      </c>
      <c r="G192" s="190">
        <v>2</v>
      </c>
      <c r="H192" s="190">
        <v>2</v>
      </c>
      <c r="I192" s="191">
        <v>1</v>
      </c>
      <c r="J192" s="149">
        <v>2.5099999999999998</v>
      </c>
      <c r="K192" s="149">
        <v>8.4499999999999993</v>
      </c>
      <c r="L192" s="150" t="s">
        <v>350</v>
      </c>
      <c r="M192" s="150" t="s">
        <v>2615</v>
      </c>
      <c r="N192" s="151">
        <v>2441.9499999999998</v>
      </c>
      <c r="O192" s="685"/>
      <c r="Q192" s="40"/>
    </row>
    <row r="193" spans="1:17" x14ac:dyDescent="0.25">
      <c r="A193" s="169" t="s">
        <v>785</v>
      </c>
      <c r="B193" s="52">
        <v>212020016</v>
      </c>
      <c r="C193" s="52" t="s">
        <v>786</v>
      </c>
      <c r="D193" s="54" t="s">
        <v>787</v>
      </c>
      <c r="E193" s="54"/>
      <c r="F193" s="54" t="s">
        <v>7</v>
      </c>
      <c r="G193" s="170">
        <v>100</v>
      </c>
      <c r="H193" s="170">
        <v>100</v>
      </c>
      <c r="I193" s="171">
        <v>10</v>
      </c>
      <c r="J193" s="56">
        <v>0.03</v>
      </c>
      <c r="K193" s="56">
        <v>9.6000000000000002E-2</v>
      </c>
      <c r="L193" s="57" t="s">
        <v>350</v>
      </c>
      <c r="M193" s="57" t="s">
        <v>2615</v>
      </c>
      <c r="N193" s="58">
        <v>24.32</v>
      </c>
      <c r="O193" s="683" t="s">
        <v>2576</v>
      </c>
      <c r="Q193" s="40"/>
    </row>
    <row r="194" spans="1:17" x14ac:dyDescent="0.25">
      <c r="A194" s="172" t="s">
        <v>788</v>
      </c>
      <c r="B194" s="66">
        <v>212020025</v>
      </c>
      <c r="C194" s="66" t="s">
        <v>789</v>
      </c>
      <c r="D194" s="62" t="s">
        <v>790</v>
      </c>
      <c r="E194" s="62"/>
      <c r="F194" s="62" t="s">
        <v>7</v>
      </c>
      <c r="G194" s="173">
        <v>100</v>
      </c>
      <c r="H194" s="173">
        <v>100</v>
      </c>
      <c r="I194" s="156">
        <v>20</v>
      </c>
      <c r="J194" s="67">
        <v>3.3000000000000002E-2</v>
      </c>
      <c r="K194" s="67">
        <v>0.24</v>
      </c>
      <c r="L194" s="64" t="s">
        <v>350</v>
      </c>
      <c r="M194" s="64" t="s">
        <v>2615</v>
      </c>
      <c r="N194" s="65">
        <v>25.94</v>
      </c>
      <c r="O194" s="684"/>
      <c r="Q194" s="40"/>
    </row>
    <row r="195" spans="1:17" x14ac:dyDescent="0.25">
      <c r="A195" s="172" t="s">
        <v>791</v>
      </c>
      <c r="B195" s="66">
        <v>212025021</v>
      </c>
      <c r="C195" s="66" t="s">
        <v>792</v>
      </c>
      <c r="D195" s="62" t="s">
        <v>793</v>
      </c>
      <c r="E195" s="62"/>
      <c r="F195" s="62" t="s">
        <v>7</v>
      </c>
      <c r="G195" s="173">
        <v>50</v>
      </c>
      <c r="H195" s="173">
        <v>50</v>
      </c>
      <c r="I195" s="156">
        <v>10</v>
      </c>
      <c r="J195" s="67" t="s">
        <v>794</v>
      </c>
      <c r="K195" s="62">
        <v>0.24</v>
      </c>
      <c r="L195" s="64" t="s">
        <v>350</v>
      </c>
      <c r="M195" s="64" t="s">
        <v>2615</v>
      </c>
      <c r="N195" s="65">
        <v>45.91</v>
      </c>
      <c r="O195" s="684"/>
      <c r="Q195" s="40"/>
    </row>
    <row r="196" spans="1:17" x14ac:dyDescent="0.25">
      <c r="A196" s="172" t="s">
        <v>795</v>
      </c>
      <c r="B196" s="66">
        <v>212025020</v>
      </c>
      <c r="C196" s="66" t="s">
        <v>796</v>
      </c>
      <c r="D196" s="62" t="s">
        <v>797</v>
      </c>
      <c r="E196" s="62"/>
      <c r="F196" s="62" t="s">
        <v>7</v>
      </c>
      <c r="G196" s="173">
        <v>120</v>
      </c>
      <c r="H196" s="173">
        <v>120</v>
      </c>
      <c r="I196" s="156">
        <v>20</v>
      </c>
      <c r="J196" s="67">
        <v>0.04</v>
      </c>
      <c r="K196" s="67">
        <v>0.24</v>
      </c>
      <c r="L196" s="64" t="s">
        <v>350</v>
      </c>
      <c r="M196" s="64" t="s">
        <v>2615</v>
      </c>
      <c r="N196" s="65">
        <v>18.190000000000001</v>
      </c>
      <c r="O196" s="684"/>
      <c r="Q196" s="40"/>
    </row>
    <row r="197" spans="1:17" x14ac:dyDescent="0.25">
      <c r="A197" s="172" t="s">
        <v>798</v>
      </c>
      <c r="B197" s="66">
        <v>212032020</v>
      </c>
      <c r="C197" s="66" t="s">
        <v>799</v>
      </c>
      <c r="D197" s="62" t="s">
        <v>800</v>
      </c>
      <c r="E197" s="62"/>
      <c r="F197" s="62" t="s">
        <v>7</v>
      </c>
      <c r="G197" s="173">
        <v>90</v>
      </c>
      <c r="H197" s="173">
        <v>90</v>
      </c>
      <c r="I197" s="156">
        <v>10</v>
      </c>
      <c r="J197" s="67">
        <v>7.0000000000000007E-2</v>
      </c>
      <c r="K197" s="67">
        <v>0.38400000000000001</v>
      </c>
      <c r="L197" s="64" t="s">
        <v>350</v>
      </c>
      <c r="M197" s="64" t="s">
        <v>2615</v>
      </c>
      <c r="N197" s="65">
        <v>31.38</v>
      </c>
      <c r="O197" s="684"/>
      <c r="Q197" s="40"/>
    </row>
    <row r="198" spans="1:17" x14ac:dyDescent="0.25">
      <c r="A198" s="172" t="s">
        <v>801</v>
      </c>
      <c r="B198" s="66">
        <v>212032025</v>
      </c>
      <c r="C198" s="66" t="s">
        <v>802</v>
      </c>
      <c r="D198" s="62" t="s">
        <v>803</v>
      </c>
      <c r="E198" s="62"/>
      <c r="F198" s="62" t="s">
        <v>7</v>
      </c>
      <c r="G198" s="173">
        <v>80</v>
      </c>
      <c r="H198" s="173">
        <v>80</v>
      </c>
      <c r="I198" s="156">
        <v>10</v>
      </c>
      <c r="J198" s="67">
        <v>7.0000000000000007E-2</v>
      </c>
      <c r="K198" s="67">
        <v>0.38400000000000001</v>
      </c>
      <c r="L198" s="64" t="s">
        <v>350</v>
      </c>
      <c r="M198" s="64" t="s">
        <v>2615</v>
      </c>
      <c r="N198" s="65">
        <v>32.46</v>
      </c>
      <c r="O198" s="684"/>
      <c r="Q198" s="40"/>
    </row>
    <row r="199" spans="1:17" x14ac:dyDescent="0.25">
      <c r="A199" s="172" t="s">
        <v>804</v>
      </c>
      <c r="B199" s="66">
        <v>212040020</v>
      </c>
      <c r="C199" s="66" t="s">
        <v>805</v>
      </c>
      <c r="D199" s="62" t="s">
        <v>806</v>
      </c>
      <c r="E199" s="62"/>
      <c r="F199" s="62" t="s">
        <v>7</v>
      </c>
      <c r="G199" s="173">
        <v>60</v>
      </c>
      <c r="H199" s="173">
        <v>60</v>
      </c>
      <c r="I199" s="156">
        <v>10</v>
      </c>
      <c r="J199" s="67">
        <v>0.09</v>
      </c>
      <c r="K199" s="67">
        <v>0.45700000000000002</v>
      </c>
      <c r="L199" s="64" t="s">
        <v>350</v>
      </c>
      <c r="M199" s="64" t="s">
        <v>2615</v>
      </c>
      <c r="N199" s="65">
        <v>68.459999999999994</v>
      </c>
      <c r="O199" s="684"/>
      <c r="Q199" s="40"/>
    </row>
    <row r="200" spans="1:17" x14ac:dyDescent="0.25">
      <c r="A200" s="172" t="s">
        <v>807</v>
      </c>
      <c r="B200" s="66">
        <v>212040025</v>
      </c>
      <c r="C200" s="66" t="s">
        <v>808</v>
      </c>
      <c r="D200" s="62" t="s">
        <v>809</v>
      </c>
      <c r="E200" s="62"/>
      <c r="F200" s="62" t="s">
        <v>7</v>
      </c>
      <c r="G200" s="173">
        <v>50</v>
      </c>
      <c r="H200" s="173">
        <v>50</v>
      </c>
      <c r="I200" s="156">
        <v>10</v>
      </c>
      <c r="J200" s="67">
        <v>0.13</v>
      </c>
      <c r="K200" s="67">
        <v>0.64</v>
      </c>
      <c r="L200" s="64" t="s">
        <v>350</v>
      </c>
      <c r="M200" s="64" t="s">
        <v>2615</v>
      </c>
      <c r="N200" s="65">
        <v>71.739999999999995</v>
      </c>
      <c r="O200" s="684"/>
      <c r="Q200" s="40"/>
    </row>
    <row r="201" spans="1:17" ht="14.25" customHeight="1" x14ac:dyDescent="0.25">
      <c r="A201" s="172" t="s">
        <v>810</v>
      </c>
      <c r="B201" s="66">
        <v>212040032</v>
      </c>
      <c r="C201" s="66" t="s">
        <v>811</v>
      </c>
      <c r="D201" s="62" t="s">
        <v>812</v>
      </c>
      <c r="E201" s="62"/>
      <c r="F201" s="62" t="s">
        <v>7</v>
      </c>
      <c r="G201" s="173">
        <v>50</v>
      </c>
      <c r="H201" s="173">
        <v>50</v>
      </c>
      <c r="I201" s="156">
        <v>10</v>
      </c>
      <c r="J201" s="67">
        <v>0.13</v>
      </c>
      <c r="K201" s="67">
        <v>0.64</v>
      </c>
      <c r="L201" s="64" t="s">
        <v>350</v>
      </c>
      <c r="M201" s="64" t="s">
        <v>2615</v>
      </c>
      <c r="N201" s="65">
        <v>92.97</v>
      </c>
      <c r="O201" s="684"/>
      <c r="Q201" s="40"/>
    </row>
    <row r="202" spans="1:17" x14ac:dyDescent="0.25">
      <c r="A202" s="172" t="s">
        <v>813</v>
      </c>
      <c r="B202" s="66">
        <v>212050025</v>
      </c>
      <c r="C202" s="66" t="s">
        <v>814</v>
      </c>
      <c r="D202" s="62" t="s">
        <v>815</v>
      </c>
      <c r="E202" s="62"/>
      <c r="F202" s="62" t="s">
        <v>7</v>
      </c>
      <c r="G202" s="173">
        <v>40</v>
      </c>
      <c r="H202" s="173">
        <v>40</v>
      </c>
      <c r="I202" s="156">
        <v>4</v>
      </c>
      <c r="J202" s="67">
        <v>0.18</v>
      </c>
      <c r="K202" s="67">
        <v>0.96</v>
      </c>
      <c r="L202" s="64" t="s">
        <v>350</v>
      </c>
      <c r="M202" s="64" t="s">
        <v>2615</v>
      </c>
      <c r="N202" s="65">
        <v>156.34</v>
      </c>
      <c r="O202" s="684"/>
      <c r="Q202" s="40"/>
    </row>
    <row r="203" spans="1:17" x14ac:dyDescent="0.25">
      <c r="A203" s="172" t="s">
        <v>816</v>
      </c>
      <c r="B203" s="66">
        <v>212050032</v>
      </c>
      <c r="C203" s="66" t="s">
        <v>817</v>
      </c>
      <c r="D203" s="62" t="s">
        <v>818</v>
      </c>
      <c r="E203" s="62"/>
      <c r="F203" s="62" t="s">
        <v>7</v>
      </c>
      <c r="G203" s="173">
        <v>30</v>
      </c>
      <c r="H203" s="173">
        <v>30</v>
      </c>
      <c r="I203" s="156">
        <v>2</v>
      </c>
      <c r="J203" s="67">
        <v>0.19</v>
      </c>
      <c r="K203" s="67">
        <v>0.96</v>
      </c>
      <c r="L203" s="64" t="s">
        <v>350</v>
      </c>
      <c r="M203" s="64" t="s">
        <v>2615</v>
      </c>
      <c r="N203" s="65">
        <v>111.52</v>
      </c>
      <c r="O203" s="684"/>
      <c r="Q203" s="40"/>
    </row>
    <row r="204" spans="1:17" x14ac:dyDescent="0.25">
      <c r="A204" s="172" t="s">
        <v>819</v>
      </c>
      <c r="B204" s="66">
        <v>212050040</v>
      </c>
      <c r="C204" s="66" t="s">
        <v>820</v>
      </c>
      <c r="D204" s="62" t="s">
        <v>821</v>
      </c>
      <c r="E204" s="62"/>
      <c r="F204" s="62" t="s">
        <v>7</v>
      </c>
      <c r="G204" s="173">
        <v>14</v>
      </c>
      <c r="H204" s="173">
        <v>14</v>
      </c>
      <c r="I204" s="156">
        <v>2</v>
      </c>
      <c r="J204" s="67">
        <v>0.21</v>
      </c>
      <c r="K204" s="67">
        <v>0.96</v>
      </c>
      <c r="L204" s="64" t="s">
        <v>350</v>
      </c>
      <c r="M204" s="64" t="s">
        <v>2615</v>
      </c>
      <c r="N204" s="65">
        <v>175.23</v>
      </c>
      <c r="O204" s="684"/>
      <c r="Q204" s="40"/>
    </row>
    <row r="205" spans="1:17" x14ac:dyDescent="0.25">
      <c r="A205" s="172" t="s">
        <v>822</v>
      </c>
      <c r="B205" s="66">
        <v>212063032</v>
      </c>
      <c r="C205" s="66" t="s">
        <v>823</v>
      </c>
      <c r="D205" s="62" t="s">
        <v>824</v>
      </c>
      <c r="E205" s="62"/>
      <c r="F205" s="62" t="s">
        <v>7</v>
      </c>
      <c r="G205" s="173">
        <v>10</v>
      </c>
      <c r="H205" s="173">
        <v>10</v>
      </c>
      <c r="I205" s="156">
        <v>2</v>
      </c>
      <c r="J205" s="67">
        <v>0.35</v>
      </c>
      <c r="K205" s="67">
        <v>1.92</v>
      </c>
      <c r="L205" s="64" t="s">
        <v>350</v>
      </c>
      <c r="M205" s="64" t="s">
        <v>2615</v>
      </c>
      <c r="N205" s="65">
        <v>219.51</v>
      </c>
      <c r="O205" s="684"/>
      <c r="Q205" s="40"/>
    </row>
    <row r="206" spans="1:17" x14ac:dyDescent="0.25">
      <c r="A206" s="172" t="s">
        <v>825</v>
      </c>
      <c r="B206" s="66">
        <v>212063040</v>
      </c>
      <c r="C206" s="66" t="s">
        <v>826</v>
      </c>
      <c r="D206" s="62" t="s">
        <v>827</v>
      </c>
      <c r="E206" s="62"/>
      <c r="F206" s="62" t="s">
        <v>7</v>
      </c>
      <c r="G206" s="173">
        <v>10</v>
      </c>
      <c r="H206" s="173">
        <v>10</v>
      </c>
      <c r="I206" s="156">
        <v>2</v>
      </c>
      <c r="J206" s="67">
        <v>0.34</v>
      </c>
      <c r="K206" s="67">
        <v>1.92</v>
      </c>
      <c r="L206" s="64" t="s">
        <v>350</v>
      </c>
      <c r="M206" s="64" t="s">
        <v>2615</v>
      </c>
      <c r="N206" s="65">
        <v>235.8</v>
      </c>
      <c r="O206" s="684"/>
      <c r="Q206" s="40"/>
    </row>
    <row r="207" spans="1:17" x14ac:dyDescent="0.25">
      <c r="A207" s="172" t="s">
        <v>828</v>
      </c>
      <c r="B207" s="66">
        <v>212063050</v>
      </c>
      <c r="C207" s="66" t="s">
        <v>829</v>
      </c>
      <c r="D207" s="62" t="s">
        <v>830</v>
      </c>
      <c r="E207" s="62"/>
      <c r="F207" s="62" t="s">
        <v>7</v>
      </c>
      <c r="G207" s="173">
        <v>10</v>
      </c>
      <c r="H207" s="173">
        <v>10</v>
      </c>
      <c r="I207" s="156">
        <v>2</v>
      </c>
      <c r="J207" s="67">
        <v>0.39</v>
      </c>
      <c r="K207" s="67">
        <v>1.92</v>
      </c>
      <c r="L207" s="64" t="s">
        <v>350</v>
      </c>
      <c r="M207" s="64" t="s">
        <v>2615</v>
      </c>
      <c r="N207" s="65">
        <v>235.8</v>
      </c>
      <c r="O207" s="684"/>
      <c r="Q207" s="40"/>
    </row>
    <row r="208" spans="1:17" x14ac:dyDescent="0.25">
      <c r="A208" s="172" t="s">
        <v>831</v>
      </c>
      <c r="B208" s="66">
        <v>212090063</v>
      </c>
      <c r="C208" s="66" t="s">
        <v>832</v>
      </c>
      <c r="D208" s="62" t="s">
        <v>833</v>
      </c>
      <c r="E208" s="62"/>
      <c r="F208" s="62" t="s">
        <v>7</v>
      </c>
      <c r="G208" s="173">
        <v>5</v>
      </c>
      <c r="H208" s="173">
        <v>5</v>
      </c>
      <c r="I208" s="156">
        <v>1</v>
      </c>
      <c r="J208" s="67">
        <v>0.77</v>
      </c>
      <c r="K208" s="67">
        <v>4.8</v>
      </c>
      <c r="L208" s="64" t="s">
        <v>350</v>
      </c>
      <c r="M208" s="64" t="s">
        <v>2615</v>
      </c>
      <c r="N208" s="65">
        <v>922.57</v>
      </c>
      <c r="O208" s="684"/>
      <c r="Q208" s="40"/>
    </row>
    <row r="209" spans="1:17" x14ac:dyDescent="0.25">
      <c r="A209" s="172" t="s">
        <v>834</v>
      </c>
      <c r="B209" s="66">
        <v>212090075</v>
      </c>
      <c r="C209" s="66" t="s">
        <v>835</v>
      </c>
      <c r="D209" s="62" t="s">
        <v>836</v>
      </c>
      <c r="E209" s="62"/>
      <c r="F209" s="62" t="s">
        <v>7</v>
      </c>
      <c r="G209" s="173">
        <v>5</v>
      </c>
      <c r="H209" s="173">
        <v>5</v>
      </c>
      <c r="I209" s="156">
        <v>1</v>
      </c>
      <c r="J209" s="67">
        <v>0.85</v>
      </c>
      <c r="K209" s="67">
        <v>4.8</v>
      </c>
      <c r="L209" s="64" t="s">
        <v>350</v>
      </c>
      <c r="M209" s="64" t="s">
        <v>2615</v>
      </c>
      <c r="N209" s="65">
        <v>922.57</v>
      </c>
      <c r="O209" s="684"/>
      <c r="Q209" s="40"/>
    </row>
    <row r="210" spans="1:17" x14ac:dyDescent="0.25">
      <c r="A210" s="172" t="s">
        <v>837</v>
      </c>
      <c r="B210" s="107" t="s">
        <v>838</v>
      </c>
      <c r="C210" s="66" t="s">
        <v>839</v>
      </c>
      <c r="D210" s="62" t="s">
        <v>840</v>
      </c>
      <c r="E210" s="62"/>
      <c r="F210" s="62" t="s">
        <v>7</v>
      </c>
      <c r="G210" s="173">
        <v>1</v>
      </c>
      <c r="H210" s="173">
        <v>0</v>
      </c>
      <c r="I210" s="156">
        <v>1</v>
      </c>
      <c r="J210" s="67">
        <v>2.35</v>
      </c>
      <c r="K210" s="67">
        <v>7.65</v>
      </c>
      <c r="L210" s="64" t="s">
        <v>350</v>
      </c>
      <c r="M210" s="64" t="s">
        <v>2615</v>
      </c>
      <c r="N210" s="65">
        <v>2250.71</v>
      </c>
      <c r="O210" s="684"/>
      <c r="Q210" s="40"/>
    </row>
    <row r="211" spans="1:17" x14ac:dyDescent="0.25">
      <c r="A211" s="172" t="s">
        <v>841</v>
      </c>
      <c r="B211" s="107" t="s">
        <v>842</v>
      </c>
      <c r="C211" s="66" t="s">
        <v>843</v>
      </c>
      <c r="D211" s="62" t="s">
        <v>844</v>
      </c>
      <c r="E211" s="62"/>
      <c r="F211" s="62" t="s">
        <v>7</v>
      </c>
      <c r="G211" s="173">
        <v>1</v>
      </c>
      <c r="H211" s="173">
        <v>0</v>
      </c>
      <c r="I211" s="156">
        <v>1</v>
      </c>
      <c r="J211" s="67">
        <v>2.2999999999999998</v>
      </c>
      <c r="K211" s="67">
        <v>7.72</v>
      </c>
      <c r="L211" s="64" t="s">
        <v>350</v>
      </c>
      <c r="M211" s="64" t="s">
        <v>2615</v>
      </c>
      <c r="N211" s="65">
        <v>2275.44</v>
      </c>
      <c r="O211" s="684"/>
      <c r="Q211" s="40"/>
    </row>
    <row r="212" spans="1:17" ht="15.75" thickBot="1" x14ac:dyDescent="0.3">
      <c r="A212" s="184" t="s">
        <v>845</v>
      </c>
      <c r="B212" s="110" t="s">
        <v>846</v>
      </c>
      <c r="C212" s="76" t="s">
        <v>847</v>
      </c>
      <c r="D212" s="78" t="s">
        <v>848</v>
      </c>
      <c r="E212" s="78"/>
      <c r="F212" s="78" t="s">
        <v>7</v>
      </c>
      <c r="G212" s="185">
        <v>1</v>
      </c>
      <c r="H212" s="185">
        <v>0</v>
      </c>
      <c r="I212" s="186">
        <v>1</v>
      </c>
      <c r="J212" s="80">
        <v>2.38</v>
      </c>
      <c r="K212" s="80">
        <v>7.88</v>
      </c>
      <c r="L212" s="81" t="s">
        <v>350</v>
      </c>
      <c r="M212" s="81" t="s">
        <v>2615</v>
      </c>
      <c r="N212" s="82">
        <v>2369.4299999999998</v>
      </c>
      <c r="O212" s="685"/>
      <c r="Q212" s="40"/>
    </row>
    <row r="213" spans="1:17" x14ac:dyDescent="0.25">
      <c r="A213" s="180" t="s">
        <v>849</v>
      </c>
      <c r="B213" s="223">
        <v>235020</v>
      </c>
      <c r="C213" s="136" t="s">
        <v>850</v>
      </c>
      <c r="D213" s="139">
        <v>20</v>
      </c>
      <c r="E213" s="139"/>
      <c r="F213" s="139" t="s">
        <v>7</v>
      </c>
      <c r="G213" s="181">
        <v>100</v>
      </c>
      <c r="H213" s="181">
        <v>100</v>
      </c>
      <c r="I213" s="182">
        <v>10</v>
      </c>
      <c r="J213" s="183">
        <v>0.03</v>
      </c>
      <c r="K213" s="183">
        <v>0.16</v>
      </c>
      <c r="L213" s="141" t="s">
        <v>350</v>
      </c>
      <c r="M213" s="141" t="s">
        <v>2615</v>
      </c>
      <c r="N213" s="142">
        <v>50.48</v>
      </c>
      <c r="O213" s="688" t="s">
        <v>2569</v>
      </c>
      <c r="Q213" s="40"/>
    </row>
    <row r="214" spans="1:17" x14ac:dyDescent="0.25">
      <c r="A214" s="172" t="s">
        <v>851</v>
      </c>
      <c r="B214" s="201">
        <v>235025</v>
      </c>
      <c r="C214" s="66" t="s">
        <v>852</v>
      </c>
      <c r="D214" s="62" t="s">
        <v>853</v>
      </c>
      <c r="E214" s="62"/>
      <c r="F214" s="62" t="s">
        <v>7</v>
      </c>
      <c r="G214" s="173">
        <v>100</v>
      </c>
      <c r="H214" s="173">
        <v>100</v>
      </c>
      <c r="I214" s="156">
        <v>10</v>
      </c>
      <c r="J214" s="67">
        <v>0.04</v>
      </c>
      <c r="K214" s="67">
        <v>0.24</v>
      </c>
      <c r="L214" s="64" t="s">
        <v>350</v>
      </c>
      <c r="M214" s="64" t="s">
        <v>2615</v>
      </c>
      <c r="N214" s="65">
        <v>63.39</v>
      </c>
      <c r="O214" s="689"/>
      <c r="Q214" s="40"/>
    </row>
    <row r="215" spans="1:17" ht="15.75" thickBot="1" x14ac:dyDescent="0.3">
      <c r="A215" s="188" t="s">
        <v>854</v>
      </c>
      <c r="B215" s="189">
        <v>235032</v>
      </c>
      <c r="C215" s="144" t="s">
        <v>855</v>
      </c>
      <c r="D215" s="147">
        <v>32</v>
      </c>
      <c r="E215" s="147"/>
      <c r="F215" s="147" t="s">
        <v>7</v>
      </c>
      <c r="G215" s="190">
        <v>50</v>
      </c>
      <c r="H215" s="190">
        <v>50</v>
      </c>
      <c r="I215" s="191">
        <v>10</v>
      </c>
      <c r="J215" s="149">
        <v>6.4000000000000001E-2</v>
      </c>
      <c r="K215" s="149">
        <v>0.32</v>
      </c>
      <c r="L215" s="150" t="s">
        <v>350</v>
      </c>
      <c r="M215" s="150" t="s">
        <v>2615</v>
      </c>
      <c r="N215" s="151">
        <v>108.39</v>
      </c>
      <c r="O215" s="690"/>
      <c r="Q215" s="40"/>
    </row>
    <row r="216" spans="1:17" x14ac:dyDescent="0.25">
      <c r="A216" s="169" t="s">
        <v>856</v>
      </c>
      <c r="B216" s="52">
        <v>213020</v>
      </c>
      <c r="C216" s="52" t="s">
        <v>857</v>
      </c>
      <c r="D216" s="54" t="s">
        <v>858</v>
      </c>
      <c r="E216" s="54"/>
      <c r="F216" s="54" t="s">
        <v>7</v>
      </c>
      <c r="G216" s="170">
        <v>300</v>
      </c>
      <c r="H216" s="170">
        <v>300</v>
      </c>
      <c r="I216" s="171">
        <v>20</v>
      </c>
      <c r="J216" s="56">
        <v>0.01</v>
      </c>
      <c r="K216" s="56">
        <v>0.03</v>
      </c>
      <c r="L216" s="57" t="s">
        <v>350</v>
      </c>
      <c r="M216" s="57" t="s">
        <v>2614</v>
      </c>
      <c r="N216" s="58">
        <v>19.22</v>
      </c>
      <c r="O216" s="683" t="s">
        <v>2577</v>
      </c>
      <c r="Q216" s="40"/>
    </row>
    <row r="217" spans="1:17" x14ac:dyDescent="0.25">
      <c r="A217" s="172" t="s">
        <v>859</v>
      </c>
      <c r="B217" s="66">
        <v>213021</v>
      </c>
      <c r="C217" s="66" t="s">
        <v>860</v>
      </c>
      <c r="D217" s="62" t="s">
        <v>861</v>
      </c>
      <c r="E217" s="62"/>
      <c r="F217" s="62" t="s">
        <v>7</v>
      </c>
      <c r="G217" s="173">
        <v>100</v>
      </c>
      <c r="H217" s="173">
        <v>100</v>
      </c>
      <c r="I217" s="156">
        <v>20</v>
      </c>
      <c r="J217" s="67" t="s">
        <v>593</v>
      </c>
      <c r="K217" s="62">
        <v>0.04</v>
      </c>
      <c r="L217" s="64" t="s">
        <v>350</v>
      </c>
      <c r="M217" s="64" t="s">
        <v>2614</v>
      </c>
      <c r="N217" s="65">
        <v>24.02</v>
      </c>
      <c r="O217" s="684"/>
      <c r="Q217" s="40"/>
    </row>
    <row r="218" spans="1:17" x14ac:dyDescent="0.25">
      <c r="A218" s="172" t="s">
        <v>862</v>
      </c>
      <c r="B218" s="66">
        <v>213025</v>
      </c>
      <c r="C218" s="66" t="s">
        <v>863</v>
      </c>
      <c r="D218" s="62" t="s">
        <v>864</v>
      </c>
      <c r="E218" s="62"/>
      <c r="F218" s="62" t="s">
        <v>7</v>
      </c>
      <c r="G218" s="173">
        <v>100</v>
      </c>
      <c r="H218" s="173">
        <v>100</v>
      </c>
      <c r="I218" s="156">
        <v>20</v>
      </c>
      <c r="J218" s="67">
        <v>0.02</v>
      </c>
      <c r="K218" s="67">
        <v>0.05</v>
      </c>
      <c r="L218" s="64" t="s">
        <v>350</v>
      </c>
      <c r="M218" s="64" t="s">
        <v>2614</v>
      </c>
      <c r="N218" s="65">
        <v>36.840000000000003</v>
      </c>
      <c r="O218" s="684"/>
      <c r="Q218" s="40"/>
    </row>
    <row r="219" spans="1:17" x14ac:dyDescent="0.25">
      <c r="A219" s="172" t="s">
        <v>865</v>
      </c>
      <c r="B219" s="66">
        <v>213032</v>
      </c>
      <c r="C219" s="66" t="s">
        <v>866</v>
      </c>
      <c r="D219" s="62" t="s">
        <v>867</v>
      </c>
      <c r="E219" s="62"/>
      <c r="F219" s="62" t="s">
        <v>7</v>
      </c>
      <c r="G219" s="173">
        <v>100</v>
      </c>
      <c r="H219" s="173">
        <v>100</v>
      </c>
      <c r="I219" s="156">
        <v>10</v>
      </c>
      <c r="J219" s="67">
        <v>0.03</v>
      </c>
      <c r="K219" s="67">
        <v>0.1</v>
      </c>
      <c r="L219" s="64" t="s">
        <v>350</v>
      </c>
      <c r="M219" s="64" t="s">
        <v>2614</v>
      </c>
      <c r="N219" s="65">
        <v>51.26</v>
      </c>
      <c r="O219" s="684"/>
      <c r="Q219" s="40"/>
    </row>
    <row r="220" spans="1:17" x14ac:dyDescent="0.25">
      <c r="A220" s="172" t="s">
        <v>868</v>
      </c>
      <c r="B220" s="66">
        <v>213040</v>
      </c>
      <c r="C220" s="66" t="s">
        <v>869</v>
      </c>
      <c r="D220" s="62" t="s">
        <v>870</v>
      </c>
      <c r="E220" s="62"/>
      <c r="F220" s="62" t="s">
        <v>7</v>
      </c>
      <c r="G220" s="173">
        <v>60</v>
      </c>
      <c r="H220" s="173">
        <v>60</v>
      </c>
      <c r="I220" s="156">
        <v>10</v>
      </c>
      <c r="J220" s="67">
        <v>7.0000000000000007E-2</v>
      </c>
      <c r="K220" s="67">
        <v>0.2</v>
      </c>
      <c r="L220" s="64" t="s">
        <v>350</v>
      </c>
      <c r="M220" s="64" t="s">
        <v>2614</v>
      </c>
      <c r="N220" s="65">
        <v>92.84</v>
      </c>
      <c r="O220" s="684"/>
      <c r="Q220" s="40"/>
    </row>
    <row r="221" spans="1:17" x14ac:dyDescent="0.25">
      <c r="A221" s="172" t="s">
        <v>871</v>
      </c>
      <c r="B221" s="66">
        <v>213050</v>
      </c>
      <c r="C221" s="66" t="s">
        <v>872</v>
      </c>
      <c r="D221" s="62" t="s">
        <v>873</v>
      </c>
      <c r="E221" s="62"/>
      <c r="F221" s="62" t="s">
        <v>7</v>
      </c>
      <c r="G221" s="173">
        <v>40</v>
      </c>
      <c r="H221" s="173">
        <v>40</v>
      </c>
      <c r="I221" s="156">
        <v>10</v>
      </c>
      <c r="J221" s="67">
        <v>0.12</v>
      </c>
      <c r="K221" s="67">
        <v>0.35</v>
      </c>
      <c r="L221" s="64" t="s">
        <v>350</v>
      </c>
      <c r="M221" s="64" t="s">
        <v>2614</v>
      </c>
      <c r="N221" s="65">
        <v>156.52000000000001</v>
      </c>
      <c r="O221" s="684"/>
      <c r="Q221" s="40"/>
    </row>
    <row r="222" spans="1:17" ht="15.75" thickBot="1" x14ac:dyDescent="0.3">
      <c r="A222" s="184" t="s">
        <v>874</v>
      </c>
      <c r="B222" s="76">
        <v>213063</v>
      </c>
      <c r="C222" s="76" t="s">
        <v>875</v>
      </c>
      <c r="D222" s="78" t="s">
        <v>876</v>
      </c>
      <c r="E222" s="78"/>
      <c r="F222" s="78" t="s">
        <v>7</v>
      </c>
      <c r="G222" s="185">
        <v>20</v>
      </c>
      <c r="H222" s="185">
        <v>20</v>
      </c>
      <c r="I222" s="186">
        <v>2</v>
      </c>
      <c r="J222" s="80">
        <v>0.22</v>
      </c>
      <c r="K222" s="80">
        <v>0.5</v>
      </c>
      <c r="L222" s="81" t="s">
        <v>350</v>
      </c>
      <c r="M222" s="81" t="s">
        <v>2614</v>
      </c>
      <c r="N222" s="82">
        <v>270.31</v>
      </c>
      <c r="O222" s="685"/>
      <c r="Q222" s="40"/>
    </row>
    <row r="223" spans="1:17" x14ac:dyDescent="0.25">
      <c r="A223" s="180" t="s">
        <v>877</v>
      </c>
      <c r="B223" s="136">
        <v>207020</v>
      </c>
      <c r="C223" s="136" t="s">
        <v>878</v>
      </c>
      <c r="D223" s="139" t="s">
        <v>8</v>
      </c>
      <c r="E223" s="139"/>
      <c r="F223" s="139" t="s">
        <v>7</v>
      </c>
      <c r="G223" s="181">
        <v>150</v>
      </c>
      <c r="H223" s="181">
        <v>150</v>
      </c>
      <c r="I223" s="182">
        <v>10</v>
      </c>
      <c r="J223" s="183">
        <v>0.02</v>
      </c>
      <c r="K223" s="183">
        <v>0.08</v>
      </c>
      <c r="L223" s="141" t="s">
        <v>350</v>
      </c>
      <c r="M223" s="141" t="s">
        <v>2615</v>
      </c>
      <c r="N223" s="142">
        <v>28.52</v>
      </c>
      <c r="Q223" s="40"/>
    </row>
    <row r="224" spans="1:17" ht="15.75" thickBot="1" x14ac:dyDescent="0.3">
      <c r="A224" s="188" t="s">
        <v>879</v>
      </c>
      <c r="B224" s="144">
        <v>207025</v>
      </c>
      <c r="C224" s="144" t="s">
        <v>880</v>
      </c>
      <c r="D224" s="147" t="s">
        <v>881</v>
      </c>
      <c r="E224" s="147"/>
      <c r="F224" s="147" t="s">
        <v>7</v>
      </c>
      <c r="G224" s="190">
        <v>100</v>
      </c>
      <c r="H224" s="190">
        <v>100</v>
      </c>
      <c r="I224" s="191">
        <v>10</v>
      </c>
      <c r="J224" s="149">
        <v>0.03</v>
      </c>
      <c r="K224" s="149">
        <v>0.1</v>
      </c>
      <c r="L224" s="150" t="s">
        <v>350</v>
      </c>
      <c r="M224" s="150" t="s">
        <v>2615</v>
      </c>
      <c r="N224" s="151">
        <v>33.96</v>
      </c>
      <c r="Q224" s="40"/>
    </row>
    <row r="225" spans="1:17" x14ac:dyDescent="0.25">
      <c r="A225" s="169" t="s">
        <v>882</v>
      </c>
      <c r="B225" s="187">
        <v>31034</v>
      </c>
      <c r="C225" s="52" t="s">
        <v>883</v>
      </c>
      <c r="D225" s="54" t="s">
        <v>8</v>
      </c>
      <c r="E225" s="54"/>
      <c r="F225" s="54" t="s">
        <v>7</v>
      </c>
      <c r="G225" s="170">
        <v>250</v>
      </c>
      <c r="H225" s="170">
        <v>250</v>
      </c>
      <c r="I225" s="171">
        <v>50</v>
      </c>
      <c r="J225" s="56">
        <v>0.01</v>
      </c>
      <c r="K225" s="56">
        <v>0.05</v>
      </c>
      <c r="L225" s="57" t="s">
        <v>350</v>
      </c>
      <c r="M225" s="57" t="s">
        <v>2615</v>
      </c>
      <c r="N225" s="58">
        <v>27.69</v>
      </c>
      <c r="Q225" s="40"/>
    </row>
    <row r="226" spans="1:17" ht="15.75" thickBot="1" x14ac:dyDescent="0.3">
      <c r="A226" s="184" t="s">
        <v>884</v>
      </c>
      <c r="B226" s="222">
        <v>31011</v>
      </c>
      <c r="C226" s="76" t="s">
        <v>885</v>
      </c>
      <c r="D226" s="78" t="s">
        <v>881</v>
      </c>
      <c r="E226" s="78"/>
      <c r="F226" s="78" t="s">
        <v>7</v>
      </c>
      <c r="G226" s="185">
        <v>200</v>
      </c>
      <c r="H226" s="185">
        <v>200</v>
      </c>
      <c r="I226" s="186">
        <v>50</v>
      </c>
      <c r="J226" s="80">
        <v>0.01</v>
      </c>
      <c r="K226" s="80">
        <v>0.08</v>
      </c>
      <c r="L226" s="81" t="s">
        <v>350</v>
      </c>
      <c r="M226" s="81" t="s">
        <v>2615</v>
      </c>
      <c r="N226" s="82">
        <v>30.57</v>
      </c>
      <c r="Q226" s="40"/>
    </row>
    <row r="227" spans="1:17" x14ac:dyDescent="0.25">
      <c r="A227" s="180" t="s">
        <v>886</v>
      </c>
      <c r="B227" s="223">
        <v>30934</v>
      </c>
      <c r="C227" s="136" t="s">
        <v>887</v>
      </c>
      <c r="D227" s="139" t="s">
        <v>8</v>
      </c>
      <c r="E227" s="139"/>
      <c r="F227" s="139" t="s">
        <v>7</v>
      </c>
      <c r="G227" s="181">
        <v>450</v>
      </c>
      <c r="H227" s="181">
        <v>450</v>
      </c>
      <c r="I227" s="182">
        <v>50</v>
      </c>
      <c r="J227" s="183">
        <v>0.01</v>
      </c>
      <c r="K227" s="183">
        <v>0.05</v>
      </c>
      <c r="L227" s="141" t="s">
        <v>350</v>
      </c>
      <c r="M227" s="141" t="s">
        <v>2615</v>
      </c>
      <c r="N227" s="142">
        <v>26.62</v>
      </c>
      <c r="Q227" s="40"/>
    </row>
    <row r="228" spans="1:17" ht="15.75" thickBot="1" x14ac:dyDescent="0.3">
      <c r="A228" s="188" t="s">
        <v>888</v>
      </c>
      <c r="B228" s="189">
        <v>30911</v>
      </c>
      <c r="C228" s="144" t="s">
        <v>889</v>
      </c>
      <c r="D228" s="147" t="s">
        <v>881</v>
      </c>
      <c r="E228" s="147"/>
      <c r="F228" s="147" t="s">
        <v>7</v>
      </c>
      <c r="G228" s="190">
        <v>225</v>
      </c>
      <c r="H228" s="190">
        <v>225</v>
      </c>
      <c r="I228" s="191">
        <v>25</v>
      </c>
      <c r="J228" s="149">
        <v>0.01</v>
      </c>
      <c r="K228" s="149">
        <v>0.08</v>
      </c>
      <c r="L228" s="150" t="s">
        <v>350</v>
      </c>
      <c r="M228" s="150" t="s">
        <v>2615</v>
      </c>
      <c r="N228" s="151">
        <v>29.48</v>
      </c>
      <c r="Q228" s="40"/>
    </row>
    <row r="229" spans="1:17" x14ac:dyDescent="0.25">
      <c r="A229" s="169" t="s">
        <v>890</v>
      </c>
      <c r="B229" s="52">
        <v>229016</v>
      </c>
      <c r="C229" s="52" t="s">
        <v>891</v>
      </c>
      <c r="D229" s="54">
        <v>16</v>
      </c>
      <c r="E229" s="54"/>
      <c r="F229" s="54" t="s">
        <v>7</v>
      </c>
      <c r="G229" s="170">
        <v>500</v>
      </c>
      <c r="H229" s="170">
        <v>500</v>
      </c>
      <c r="I229" s="171">
        <v>50</v>
      </c>
      <c r="J229" s="56">
        <v>0.01</v>
      </c>
      <c r="K229" s="56">
        <v>2.1999999999999999E-2</v>
      </c>
      <c r="L229" s="57" t="s">
        <v>350</v>
      </c>
      <c r="M229" s="57" t="s">
        <v>2615</v>
      </c>
      <c r="N229" s="58">
        <v>16.309999999999999</v>
      </c>
      <c r="O229" s="683" t="s">
        <v>2578</v>
      </c>
      <c r="Q229" s="40"/>
    </row>
    <row r="230" spans="1:17" x14ac:dyDescent="0.25">
      <c r="A230" s="172" t="s">
        <v>892</v>
      </c>
      <c r="B230" s="66">
        <v>229020</v>
      </c>
      <c r="C230" s="66" t="s">
        <v>893</v>
      </c>
      <c r="D230" s="62">
        <v>20</v>
      </c>
      <c r="E230" s="62"/>
      <c r="F230" s="62" t="s">
        <v>7</v>
      </c>
      <c r="G230" s="173">
        <v>300</v>
      </c>
      <c r="H230" s="173">
        <v>300</v>
      </c>
      <c r="I230" s="156">
        <v>20</v>
      </c>
      <c r="J230" s="67" t="s">
        <v>657</v>
      </c>
      <c r="K230" s="67">
        <v>3.5999999999999997E-2</v>
      </c>
      <c r="L230" s="64" t="s">
        <v>350</v>
      </c>
      <c r="M230" s="64" t="s">
        <v>2615</v>
      </c>
      <c r="N230" s="65">
        <v>8.48</v>
      </c>
      <c r="O230" s="684"/>
      <c r="Q230" s="40"/>
    </row>
    <row r="231" spans="1:17" x14ac:dyDescent="0.25">
      <c r="A231" s="172" t="s">
        <v>894</v>
      </c>
      <c r="B231" s="66">
        <v>229025</v>
      </c>
      <c r="C231" s="66" t="s">
        <v>895</v>
      </c>
      <c r="D231" s="62">
        <v>25</v>
      </c>
      <c r="E231" s="62"/>
      <c r="F231" s="62" t="s">
        <v>7</v>
      </c>
      <c r="G231" s="173">
        <v>200</v>
      </c>
      <c r="H231" s="173">
        <v>200</v>
      </c>
      <c r="I231" s="156">
        <v>20</v>
      </c>
      <c r="J231" s="67">
        <v>1.6E-2</v>
      </c>
      <c r="K231" s="67">
        <v>5.3999999999999999E-2</v>
      </c>
      <c r="L231" s="64" t="s">
        <v>350</v>
      </c>
      <c r="M231" s="64" t="s">
        <v>2615</v>
      </c>
      <c r="N231" s="65">
        <v>10.93</v>
      </c>
      <c r="O231" s="684"/>
      <c r="Q231" s="40"/>
    </row>
    <row r="232" spans="1:17" x14ac:dyDescent="0.25">
      <c r="A232" s="172" t="s">
        <v>896</v>
      </c>
      <c r="B232" s="66">
        <v>229032</v>
      </c>
      <c r="C232" s="66" t="s">
        <v>897</v>
      </c>
      <c r="D232" s="62">
        <v>32</v>
      </c>
      <c r="E232" s="62"/>
      <c r="F232" s="62" t="s">
        <v>7</v>
      </c>
      <c r="G232" s="173">
        <v>120</v>
      </c>
      <c r="H232" s="173">
        <v>120</v>
      </c>
      <c r="I232" s="156">
        <v>10</v>
      </c>
      <c r="J232" s="67">
        <v>0.03</v>
      </c>
      <c r="K232" s="67">
        <v>0.15</v>
      </c>
      <c r="L232" s="64" t="s">
        <v>350</v>
      </c>
      <c r="M232" s="64" t="s">
        <v>2615</v>
      </c>
      <c r="N232" s="65">
        <v>18.850000000000001</v>
      </c>
      <c r="O232" s="684"/>
      <c r="Q232" s="40"/>
    </row>
    <row r="233" spans="1:17" x14ac:dyDescent="0.25">
      <c r="A233" s="172" t="s">
        <v>898</v>
      </c>
      <c r="B233" s="66">
        <v>229040</v>
      </c>
      <c r="C233" s="66" t="s">
        <v>899</v>
      </c>
      <c r="D233" s="62">
        <v>40</v>
      </c>
      <c r="E233" s="62"/>
      <c r="F233" s="62" t="s">
        <v>7</v>
      </c>
      <c r="G233" s="173">
        <v>60</v>
      </c>
      <c r="H233" s="173">
        <v>60</v>
      </c>
      <c r="I233" s="156">
        <v>10</v>
      </c>
      <c r="J233" s="67">
        <v>0.05</v>
      </c>
      <c r="K233" s="67">
        <v>0.3</v>
      </c>
      <c r="L233" s="64" t="s">
        <v>350</v>
      </c>
      <c r="M233" s="64" t="s">
        <v>2615</v>
      </c>
      <c r="N233" s="65">
        <v>76.69</v>
      </c>
      <c r="O233" s="684"/>
      <c r="Q233" s="40"/>
    </row>
    <row r="234" spans="1:17" x14ac:dyDescent="0.25">
      <c r="A234" s="172" t="s">
        <v>900</v>
      </c>
      <c r="B234" s="66">
        <v>229050</v>
      </c>
      <c r="C234" s="66" t="s">
        <v>901</v>
      </c>
      <c r="D234" s="62">
        <v>50</v>
      </c>
      <c r="E234" s="62"/>
      <c r="F234" s="62" t="s">
        <v>7</v>
      </c>
      <c r="G234" s="173">
        <v>60</v>
      </c>
      <c r="H234" s="173">
        <v>60</v>
      </c>
      <c r="I234" s="156">
        <v>4</v>
      </c>
      <c r="J234" s="67">
        <v>0.09</v>
      </c>
      <c r="K234" s="67">
        <v>0.3</v>
      </c>
      <c r="L234" s="64" t="s">
        <v>350</v>
      </c>
      <c r="M234" s="64" t="s">
        <v>2615</v>
      </c>
      <c r="N234" s="65">
        <v>130.38999999999999</v>
      </c>
      <c r="O234" s="684"/>
      <c r="Q234" s="40"/>
    </row>
    <row r="235" spans="1:17" x14ac:dyDescent="0.25">
      <c r="A235" s="172" t="s">
        <v>902</v>
      </c>
      <c r="B235" s="201">
        <v>229063</v>
      </c>
      <c r="C235" s="66" t="s">
        <v>903</v>
      </c>
      <c r="D235" s="62">
        <v>63</v>
      </c>
      <c r="E235" s="62"/>
      <c r="F235" s="62" t="s">
        <v>7</v>
      </c>
      <c r="G235" s="173">
        <v>30</v>
      </c>
      <c r="H235" s="173">
        <v>30</v>
      </c>
      <c r="I235" s="156">
        <v>2</v>
      </c>
      <c r="J235" s="67">
        <v>0.159</v>
      </c>
      <c r="K235" s="67">
        <v>0.6</v>
      </c>
      <c r="L235" s="64" t="s">
        <v>350</v>
      </c>
      <c r="M235" s="64" t="s">
        <v>2615</v>
      </c>
      <c r="N235" s="65">
        <v>157.56</v>
      </c>
      <c r="O235" s="684"/>
      <c r="Q235" s="40"/>
    </row>
    <row r="236" spans="1:17" x14ac:dyDescent="0.25">
      <c r="A236" s="172" t="s">
        <v>904</v>
      </c>
      <c r="B236" s="201" t="s">
        <v>905</v>
      </c>
      <c r="C236" s="66" t="s">
        <v>906</v>
      </c>
      <c r="D236" s="62">
        <v>75</v>
      </c>
      <c r="E236" s="62"/>
      <c r="F236" s="62" t="s">
        <v>7</v>
      </c>
      <c r="G236" s="173">
        <v>10</v>
      </c>
      <c r="H236" s="173">
        <v>10</v>
      </c>
      <c r="I236" s="156">
        <v>1</v>
      </c>
      <c r="J236" s="67">
        <v>0.55000000000000004</v>
      </c>
      <c r="K236" s="67">
        <v>1.8</v>
      </c>
      <c r="L236" s="64" t="s">
        <v>350</v>
      </c>
      <c r="M236" s="64" t="s">
        <v>2615</v>
      </c>
      <c r="N236" s="65">
        <v>567.74</v>
      </c>
      <c r="O236" s="684"/>
      <c r="Q236" s="40"/>
    </row>
    <row r="237" spans="1:17" x14ac:dyDescent="0.25">
      <c r="A237" s="172" t="s">
        <v>907</v>
      </c>
      <c r="B237" s="201" t="s">
        <v>908</v>
      </c>
      <c r="C237" s="66" t="s">
        <v>909</v>
      </c>
      <c r="D237" s="62">
        <v>90</v>
      </c>
      <c r="E237" s="62"/>
      <c r="F237" s="62" t="s">
        <v>7</v>
      </c>
      <c r="G237" s="173">
        <v>5</v>
      </c>
      <c r="H237" s="173">
        <v>5</v>
      </c>
      <c r="I237" s="156">
        <v>1</v>
      </c>
      <c r="J237" s="67">
        <v>0.4</v>
      </c>
      <c r="K237" s="67">
        <v>3.6</v>
      </c>
      <c r="L237" s="64" t="s">
        <v>350</v>
      </c>
      <c r="M237" s="64" t="s">
        <v>2615</v>
      </c>
      <c r="N237" s="65">
        <v>647.29</v>
      </c>
      <c r="O237" s="684"/>
      <c r="Q237" s="40"/>
    </row>
    <row r="238" spans="1:17" x14ac:dyDescent="0.25">
      <c r="A238" s="225" t="s">
        <v>910</v>
      </c>
      <c r="B238" s="226" t="s">
        <v>910</v>
      </c>
      <c r="C238" s="227" t="s">
        <v>911</v>
      </c>
      <c r="D238" s="62">
        <v>110</v>
      </c>
      <c r="E238" s="62"/>
      <c r="F238" s="62" t="s">
        <v>7</v>
      </c>
      <c r="G238" s="228">
        <v>12</v>
      </c>
      <c r="H238" s="228">
        <v>12</v>
      </c>
      <c r="I238" s="156">
        <v>1</v>
      </c>
      <c r="J238" s="229">
        <v>0.42</v>
      </c>
      <c r="K238" s="67">
        <v>10.8</v>
      </c>
      <c r="L238" s="64" t="s">
        <v>350</v>
      </c>
      <c r="M238" s="64" t="s">
        <v>2615</v>
      </c>
      <c r="N238" s="65">
        <v>719.21</v>
      </c>
      <c r="O238" s="684"/>
      <c r="Q238" s="40"/>
    </row>
    <row r="239" spans="1:17" ht="15.75" thickBot="1" x14ac:dyDescent="0.3">
      <c r="A239" s="184" t="s">
        <v>912</v>
      </c>
      <c r="B239" s="222" t="s">
        <v>913</v>
      </c>
      <c r="C239" s="76" t="s">
        <v>914</v>
      </c>
      <c r="D239" s="78">
        <v>125</v>
      </c>
      <c r="E239" s="78"/>
      <c r="F239" s="78" t="s">
        <v>7</v>
      </c>
      <c r="G239" s="185">
        <v>1</v>
      </c>
      <c r="H239" s="185">
        <v>1</v>
      </c>
      <c r="I239" s="186">
        <v>1</v>
      </c>
      <c r="J239" s="80">
        <v>0.77</v>
      </c>
      <c r="K239" s="80">
        <v>2.37</v>
      </c>
      <c r="L239" s="81" t="s">
        <v>350</v>
      </c>
      <c r="M239" s="81" t="s">
        <v>2615</v>
      </c>
      <c r="N239" s="82">
        <v>846.13</v>
      </c>
      <c r="O239" s="684"/>
      <c r="Q239" s="40"/>
    </row>
    <row r="240" spans="1:17" x14ac:dyDescent="0.25">
      <c r="A240" s="180" t="s">
        <v>915</v>
      </c>
      <c r="B240" s="223">
        <v>229021</v>
      </c>
      <c r="C240" s="136" t="s">
        <v>916</v>
      </c>
      <c r="D240" s="139">
        <v>20</v>
      </c>
      <c r="E240" s="139"/>
      <c r="F240" s="139" t="s">
        <v>7</v>
      </c>
      <c r="G240" s="181">
        <v>400</v>
      </c>
      <c r="H240" s="181">
        <v>400</v>
      </c>
      <c r="I240" s="182">
        <v>40</v>
      </c>
      <c r="J240" s="183">
        <v>0.01</v>
      </c>
      <c r="K240" s="183">
        <v>0.04</v>
      </c>
      <c r="L240" s="141" t="s">
        <v>350</v>
      </c>
      <c r="M240" s="141" t="s">
        <v>2615</v>
      </c>
      <c r="N240" s="142">
        <v>18.88</v>
      </c>
      <c r="O240" s="684"/>
      <c r="Q240" s="40"/>
    </row>
    <row r="241" spans="1:17" ht="15.75" thickBot="1" x14ac:dyDescent="0.3">
      <c r="A241" s="188" t="s">
        <v>917</v>
      </c>
      <c r="B241" s="189">
        <v>229026</v>
      </c>
      <c r="C241" s="144" t="s">
        <v>918</v>
      </c>
      <c r="D241" s="147">
        <v>25</v>
      </c>
      <c r="E241" s="147"/>
      <c r="F241" s="147" t="s">
        <v>7</v>
      </c>
      <c r="G241" s="190">
        <v>200</v>
      </c>
      <c r="H241" s="190">
        <v>200</v>
      </c>
      <c r="I241" s="191">
        <v>50</v>
      </c>
      <c r="J241" s="149">
        <v>0.01</v>
      </c>
      <c r="K241" s="149">
        <v>0.06</v>
      </c>
      <c r="L241" s="150" t="s">
        <v>350</v>
      </c>
      <c r="M241" s="150" t="s">
        <v>2615</v>
      </c>
      <c r="N241" s="151">
        <v>23.91</v>
      </c>
      <c r="O241" s="685"/>
      <c r="Q241" s="40"/>
    </row>
    <row r="242" spans="1:17" x14ac:dyDescent="0.25">
      <c r="A242" s="169" t="s">
        <v>919</v>
      </c>
      <c r="B242" s="187">
        <v>238063032</v>
      </c>
      <c r="C242" s="52" t="s">
        <v>920</v>
      </c>
      <c r="D242" s="54" t="s">
        <v>684</v>
      </c>
      <c r="E242" s="54"/>
      <c r="F242" s="54" t="s">
        <v>7</v>
      </c>
      <c r="G242" s="170">
        <v>120</v>
      </c>
      <c r="H242" s="170">
        <v>120</v>
      </c>
      <c r="I242" s="171">
        <v>10</v>
      </c>
      <c r="J242" s="56">
        <v>3.5999999999999997E-2</v>
      </c>
      <c r="K242" s="56">
        <v>0.15</v>
      </c>
      <c r="L242" s="57" t="s">
        <v>350</v>
      </c>
      <c r="M242" s="57" t="s">
        <v>2615</v>
      </c>
      <c r="N242" s="58">
        <v>62.48</v>
      </c>
      <c r="O242" s="683" t="s">
        <v>2579</v>
      </c>
      <c r="Q242" s="40"/>
    </row>
    <row r="243" spans="1:17" x14ac:dyDescent="0.25">
      <c r="A243" s="172" t="s">
        <v>921</v>
      </c>
      <c r="B243" s="66">
        <v>238075032</v>
      </c>
      <c r="C243" s="66" t="s">
        <v>922</v>
      </c>
      <c r="D243" s="62" t="s">
        <v>923</v>
      </c>
      <c r="E243" s="62"/>
      <c r="F243" s="62" t="s">
        <v>7</v>
      </c>
      <c r="G243" s="173">
        <v>120</v>
      </c>
      <c r="H243" s="173">
        <v>120</v>
      </c>
      <c r="I243" s="156">
        <v>10</v>
      </c>
      <c r="J243" s="67">
        <v>3.5999999999999997E-2</v>
      </c>
      <c r="K243" s="67">
        <v>0.15</v>
      </c>
      <c r="L243" s="64" t="s">
        <v>350</v>
      </c>
      <c r="M243" s="64" t="s">
        <v>2615</v>
      </c>
      <c r="N243" s="65">
        <v>62.48</v>
      </c>
      <c r="O243" s="684"/>
      <c r="Q243" s="40"/>
    </row>
    <row r="244" spans="1:17" x14ac:dyDescent="0.25">
      <c r="A244" s="172" t="s">
        <v>924</v>
      </c>
      <c r="B244" s="201">
        <v>238090032</v>
      </c>
      <c r="C244" s="66" t="s">
        <v>925</v>
      </c>
      <c r="D244" s="62" t="s">
        <v>926</v>
      </c>
      <c r="E244" s="62"/>
      <c r="F244" s="62" t="s">
        <v>7</v>
      </c>
      <c r="G244" s="173">
        <v>120</v>
      </c>
      <c r="H244" s="173">
        <v>120</v>
      </c>
      <c r="I244" s="156">
        <v>10</v>
      </c>
      <c r="J244" s="67">
        <v>3.5999999999999997E-2</v>
      </c>
      <c r="K244" s="67">
        <v>0.15</v>
      </c>
      <c r="L244" s="64" t="s">
        <v>350</v>
      </c>
      <c r="M244" s="64" t="s">
        <v>2615</v>
      </c>
      <c r="N244" s="65">
        <v>62.48</v>
      </c>
      <c r="O244" s="684"/>
      <c r="Q244" s="40"/>
    </row>
    <row r="245" spans="1:17" x14ac:dyDescent="0.25">
      <c r="A245" s="172" t="s">
        <v>927</v>
      </c>
      <c r="B245" s="201">
        <v>238110032</v>
      </c>
      <c r="C245" s="66" t="s">
        <v>928</v>
      </c>
      <c r="D245" s="62" t="s">
        <v>929</v>
      </c>
      <c r="E245" s="62"/>
      <c r="F245" s="62" t="s">
        <v>7</v>
      </c>
      <c r="G245" s="173">
        <v>120</v>
      </c>
      <c r="H245" s="173">
        <v>120</v>
      </c>
      <c r="I245" s="156">
        <v>10</v>
      </c>
      <c r="J245" s="67">
        <v>3.5000000000000003E-2</v>
      </c>
      <c r="K245" s="67">
        <v>0.15</v>
      </c>
      <c r="L245" s="64" t="s">
        <v>350</v>
      </c>
      <c r="M245" s="64" t="s">
        <v>2615</v>
      </c>
      <c r="N245" s="65">
        <v>82.85</v>
      </c>
      <c r="O245" s="684"/>
      <c r="Q245" s="40"/>
    </row>
    <row r="246" spans="1:17" x14ac:dyDescent="0.25">
      <c r="A246" s="172" t="s">
        <v>930</v>
      </c>
      <c r="B246" s="201" t="s">
        <v>930</v>
      </c>
      <c r="C246" s="66" t="s">
        <v>931</v>
      </c>
      <c r="D246" s="62" t="s">
        <v>932</v>
      </c>
      <c r="E246" s="62"/>
      <c r="F246" s="62" t="s">
        <v>7</v>
      </c>
      <c r="G246" s="200">
        <v>40</v>
      </c>
      <c r="H246" s="200">
        <v>40</v>
      </c>
      <c r="I246" s="156">
        <v>1</v>
      </c>
      <c r="J246" s="67">
        <v>4.2000000000000003E-2</v>
      </c>
      <c r="K246" s="67">
        <v>0.27</v>
      </c>
      <c r="L246" s="64" t="s">
        <v>350</v>
      </c>
      <c r="M246" s="64" t="s">
        <v>2615</v>
      </c>
      <c r="N246" s="65">
        <v>140.87</v>
      </c>
      <c r="O246" s="684"/>
      <c r="Q246" s="40"/>
    </row>
    <row r="247" spans="1:17" x14ac:dyDescent="0.25">
      <c r="A247" s="172" t="s">
        <v>933</v>
      </c>
      <c r="B247" s="201" t="s">
        <v>934</v>
      </c>
      <c r="C247" s="66" t="s">
        <v>935</v>
      </c>
      <c r="D247" s="62" t="s">
        <v>936</v>
      </c>
      <c r="E247" s="62"/>
      <c r="F247" s="62" t="s">
        <v>7</v>
      </c>
      <c r="G247" s="173">
        <v>1</v>
      </c>
      <c r="H247" s="173">
        <v>1</v>
      </c>
      <c r="I247" s="156">
        <v>1</v>
      </c>
      <c r="J247" s="67">
        <v>3.5000000000000003E-2</v>
      </c>
      <c r="K247" s="67">
        <v>0.15</v>
      </c>
      <c r="L247" s="64" t="s">
        <v>350</v>
      </c>
      <c r="M247" s="64" t="s">
        <v>2614</v>
      </c>
      <c r="N247" s="65">
        <v>62.48</v>
      </c>
      <c r="O247" s="684"/>
      <c r="Q247" s="40"/>
    </row>
    <row r="248" spans="1:17" x14ac:dyDescent="0.25">
      <c r="A248" s="172" t="s">
        <v>937</v>
      </c>
      <c r="B248" s="201" t="s">
        <v>938</v>
      </c>
      <c r="C248" s="66" t="s">
        <v>939</v>
      </c>
      <c r="D248" s="62" t="s">
        <v>940</v>
      </c>
      <c r="E248" s="62"/>
      <c r="F248" s="62" t="s">
        <v>7</v>
      </c>
      <c r="G248" s="173">
        <v>200</v>
      </c>
      <c r="H248" s="173">
        <v>200</v>
      </c>
      <c r="I248" s="156">
        <v>50</v>
      </c>
      <c r="J248" s="67">
        <v>3.5000000000000003E-2</v>
      </c>
      <c r="K248" s="67">
        <v>0.15</v>
      </c>
      <c r="L248" s="64" t="s">
        <v>350</v>
      </c>
      <c r="M248" s="64" t="s">
        <v>2614</v>
      </c>
      <c r="N248" s="65">
        <v>67.78</v>
      </c>
      <c r="O248" s="684"/>
      <c r="Q248" s="40"/>
    </row>
    <row r="249" spans="1:17" x14ac:dyDescent="0.25">
      <c r="A249" s="172" t="s">
        <v>941</v>
      </c>
      <c r="B249" s="201" t="s">
        <v>942</v>
      </c>
      <c r="C249" s="66" t="s">
        <v>943</v>
      </c>
      <c r="D249" s="62" t="s">
        <v>944</v>
      </c>
      <c r="E249" s="62">
        <v>50</v>
      </c>
      <c r="F249" s="62" t="s">
        <v>7</v>
      </c>
      <c r="G249" s="173">
        <v>50</v>
      </c>
      <c r="H249" s="173">
        <v>50</v>
      </c>
      <c r="I249" s="156">
        <v>1</v>
      </c>
      <c r="J249" s="67">
        <v>3.5000000000000003E-2</v>
      </c>
      <c r="K249" s="67">
        <v>0.15</v>
      </c>
      <c r="L249" s="64" t="s">
        <v>350</v>
      </c>
      <c r="M249" s="64" t="s">
        <v>2614</v>
      </c>
      <c r="N249" s="65">
        <v>67.78</v>
      </c>
      <c r="O249" s="684"/>
      <c r="Q249" s="40"/>
    </row>
    <row r="250" spans="1:17" x14ac:dyDescent="0.25">
      <c r="A250" s="172" t="s">
        <v>945</v>
      </c>
      <c r="B250" s="201" t="s">
        <v>946</v>
      </c>
      <c r="C250" s="66" t="s">
        <v>947</v>
      </c>
      <c r="D250" s="62" t="s">
        <v>948</v>
      </c>
      <c r="E250" s="62">
        <v>50</v>
      </c>
      <c r="F250" s="62" t="s">
        <v>7</v>
      </c>
      <c r="G250" s="173">
        <v>50</v>
      </c>
      <c r="H250" s="173">
        <v>50</v>
      </c>
      <c r="I250" s="156">
        <v>1</v>
      </c>
      <c r="J250" s="67">
        <v>8.3000000000000004E-2</v>
      </c>
      <c r="K250" s="67">
        <v>0.16500000000000001</v>
      </c>
      <c r="L250" s="64" t="s">
        <v>350</v>
      </c>
      <c r="M250" s="64" t="s">
        <v>2614</v>
      </c>
      <c r="N250" s="65">
        <v>142.94999999999999</v>
      </c>
      <c r="O250" s="684"/>
      <c r="Q250" s="40"/>
    </row>
    <row r="251" spans="1:17" x14ac:dyDescent="0.25">
      <c r="A251" s="172" t="s">
        <v>949</v>
      </c>
      <c r="B251" s="201" t="s">
        <v>950</v>
      </c>
      <c r="C251" s="66" t="s">
        <v>951</v>
      </c>
      <c r="D251" s="62" t="s">
        <v>952</v>
      </c>
      <c r="E251" s="62">
        <v>1</v>
      </c>
      <c r="F251" s="62" t="s">
        <v>7</v>
      </c>
      <c r="G251" s="173">
        <v>1</v>
      </c>
      <c r="H251" s="173">
        <v>0</v>
      </c>
      <c r="I251" s="156">
        <v>1</v>
      </c>
      <c r="J251" s="67">
        <v>9.8000000000000004E-2</v>
      </c>
      <c r="K251" s="67">
        <v>0.16500000000000001</v>
      </c>
      <c r="L251" s="64" t="s">
        <v>350</v>
      </c>
      <c r="M251" s="64" t="s">
        <v>2614</v>
      </c>
      <c r="N251" s="65">
        <v>200.41</v>
      </c>
      <c r="O251" s="684"/>
      <c r="Q251" s="40"/>
    </row>
    <row r="252" spans="1:17" ht="15.75" thickBot="1" x14ac:dyDescent="0.3">
      <c r="A252" s="184" t="s">
        <v>953</v>
      </c>
      <c r="B252" s="222" t="s">
        <v>954</v>
      </c>
      <c r="C252" s="76" t="s">
        <v>955</v>
      </c>
      <c r="D252" s="78" t="s">
        <v>956</v>
      </c>
      <c r="E252" s="78">
        <v>20</v>
      </c>
      <c r="F252" s="78" t="s">
        <v>7</v>
      </c>
      <c r="G252" s="185">
        <v>20</v>
      </c>
      <c r="H252" s="185">
        <v>20</v>
      </c>
      <c r="I252" s="186">
        <v>1</v>
      </c>
      <c r="J252" s="80">
        <v>0.16500000000000001</v>
      </c>
      <c r="K252" s="80">
        <v>0.16500000000000001</v>
      </c>
      <c r="L252" s="81" t="s">
        <v>350</v>
      </c>
      <c r="M252" s="81" t="s">
        <v>2614</v>
      </c>
      <c r="N252" s="82">
        <v>306.51</v>
      </c>
      <c r="O252" s="685"/>
      <c r="Q252" s="40"/>
    </row>
    <row r="253" spans="1:17" ht="15.75" thickBot="1" x14ac:dyDescent="0.3">
      <c r="A253" s="230" t="s">
        <v>957</v>
      </c>
      <c r="B253" s="231">
        <v>913</v>
      </c>
      <c r="C253" s="231" t="s">
        <v>958</v>
      </c>
      <c r="D253" s="232" t="s">
        <v>959</v>
      </c>
      <c r="E253" s="232"/>
      <c r="F253" s="232" t="s">
        <v>7</v>
      </c>
      <c r="G253" s="233">
        <v>300</v>
      </c>
      <c r="H253" s="233">
        <v>300</v>
      </c>
      <c r="I253" s="234">
        <v>100</v>
      </c>
      <c r="J253" s="235">
        <v>0.01</v>
      </c>
      <c r="K253" s="235">
        <v>0.01</v>
      </c>
      <c r="L253" s="236" t="s">
        <v>350</v>
      </c>
      <c r="M253" s="236" t="s">
        <v>2614</v>
      </c>
      <c r="N253" s="237">
        <v>5.03</v>
      </c>
      <c r="Q253" s="40"/>
    </row>
    <row r="254" spans="1:17" x14ac:dyDescent="0.25">
      <c r="A254" s="51" t="s">
        <v>960</v>
      </c>
      <c r="B254" s="187">
        <v>91406</v>
      </c>
      <c r="C254" s="52" t="s">
        <v>961</v>
      </c>
      <c r="D254" s="54" t="s">
        <v>962</v>
      </c>
      <c r="E254" s="54"/>
      <c r="F254" s="54" t="s">
        <v>7</v>
      </c>
      <c r="G254" s="170">
        <v>120</v>
      </c>
      <c r="H254" s="170">
        <v>120</v>
      </c>
      <c r="I254" s="238">
        <v>10</v>
      </c>
      <c r="J254" s="239">
        <v>0.02</v>
      </c>
      <c r="K254" s="239">
        <v>0.14000000000000001</v>
      </c>
      <c r="L254" s="240" t="s">
        <v>350</v>
      </c>
      <c r="M254" s="240" t="s">
        <v>2615</v>
      </c>
      <c r="N254" s="241">
        <v>16.690000000000001</v>
      </c>
      <c r="O254" s="691" t="s">
        <v>2580</v>
      </c>
      <c r="Q254" s="40"/>
    </row>
    <row r="255" spans="1:17" x14ac:dyDescent="0.25">
      <c r="A255" s="242" t="s">
        <v>963</v>
      </c>
      <c r="B255" s="201">
        <v>91405</v>
      </c>
      <c r="C255" s="66" t="s">
        <v>964</v>
      </c>
      <c r="D255" s="62" t="s">
        <v>962</v>
      </c>
      <c r="E255" s="62"/>
      <c r="F255" s="62" t="s">
        <v>7</v>
      </c>
      <c r="G255" s="173">
        <v>120</v>
      </c>
      <c r="H255" s="173">
        <v>120</v>
      </c>
      <c r="I255" s="243">
        <v>10</v>
      </c>
      <c r="J255" s="244">
        <v>0.02</v>
      </c>
      <c r="K255" s="244">
        <v>0.14000000000000001</v>
      </c>
      <c r="L255" s="245" t="s">
        <v>350</v>
      </c>
      <c r="M255" s="245" t="s">
        <v>2615</v>
      </c>
      <c r="N255" s="246">
        <v>16.690000000000001</v>
      </c>
      <c r="O255" s="692"/>
      <c r="Q255" s="40"/>
    </row>
    <row r="256" spans="1:17" ht="15.75" thickBot="1" x14ac:dyDescent="0.3">
      <c r="A256" s="230" t="s">
        <v>965</v>
      </c>
      <c r="B256" s="247">
        <v>91401</v>
      </c>
      <c r="C256" s="231" t="s">
        <v>966</v>
      </c>
      <c r="D256" s="232" t="s">
        <v>962</v>
      </c>
      <c r="E256" s="232"/>
      <c r="F256" s="232" t="s">
        <v>7</v>
      </c>
      <c r="G256" s="233">
        <v>400</v>
      </c>
      <c r="H256" s="233">
        <v>400</v>
      </c>
      <c r="I256" s="248">
        <v>50</v>
      </c>
      <c r="J256" s="249">
        <v>0.01</v>
      </c>
      <c r="K256" s="249">
        <v>0.04</v>
      </c>
      <c r="L256" s="250" t="s">
        <v>350</v>
      </c>
      <c r="M256" s="250" t="s">
        <v>2615</v>
      </c>
      <c r="N256" s="251">
        <v>13.05</v>
      </c>
      <c r="O256" s="693"/>
      <c r="Q256" s="40"/>
    </row>
    <row r="257" spans="1:17" x14ac:dyDescent="0.25">
      <c r="A257" s="169" t="s">
        <v>967</v>
      </c>
      <c r="B257" s="52">
        <v>216016</v>
      </c>
      <c r="C257" s="52" t="s">
        <v>968</v>
      </c>
      <c r="D257" s="54" t="s">
        <v>969</v>
      </c>
      <c r="E257" s="54"/>
      <c r="F257" s="54" t="s">
        <v>7</v>
      </c>
      <c r="G257" s="170">
        <v>120</v>
      </c>
      <c r="H257" s="170">
        <v>120</v>
      </c>
      <c r="I257" s="171">
        <v>10</v>
      </c>
      <c r="J257" s="56">
        <v>7.0000000000000007E-2</v>
      </c>
      <c r="K257" s="56">
        <v>0.16</v>
      </c>
      <c r="L257" s="57" t="s">
        <v>350</v>
      </c>
      <c r="M257" s="57" t="s">
        <v>2615</v>
      </c>
      <c r="N257" s="58">
        <v>108.47</v>
      </c>
      <c r="O257" s="683" t="s">
        <v>2581</v>
      </c>
      <c r="Q257" s="40"/>
    </row>
    <row r="258" spans="1:17" x14ac:dyDescent="0.25">
      <c r="A258" s="172" t="s">
        <v>970</v>
      </c>
      <c r="B258" s="66">
        <v>216020</v>
      </c>
      <c r="C258" s="66" t="s">
        <v>971</v>
      </c>
      <c r="D258" s="62" t="s">
        <v>858</v>
      </c>
      <c r="E258" s="62"/>
      <c r="F258" s="62" t="s">
        <v>7</v>
      </c>
      <c r="G258" s="173">
        <v>70</v>
      </c>
      <c r="H258" s="173">
        <v>70</v>
      </c>
      <c r="I258" s="156">
        <v>10</v>
      </c>
      <c r="J258" s="67">
        <v>0.09</v>
      </c>
      <c r="K258" s="67">
        <v>0.16</v>
      </c>
      <c r="L258" s="64" t="s">
        <v>350</v>
      </c>
      <c r="M258" s="64" t="s">
        <v>2615</v>
      </c>
      <c r="N258" s="65">
        <v>108.47</v>
      </c>
      <c r="O258" s="684"/>
      <c r="Q258" s="40"/>
    </row>
    <row r="259" spans="1:17" x14ac:dyDescent="0.25">
      <c r="A259" s="172" t="s">
        <v>972</v>
      </c>
      <c r="B259" s="66">
        <v>216021</v>
      </c>
      <c r="C259" s="66" t="s">
        <v>973</v>
      </c>
      <c r="D259" s="62" t="s">
        <v>974</v>
      </c>
      <c r="E259" s="62"/>
      <c r="F259" s="62" t="s">
        <v>7</v>
      </c>
      <c r="G259" s="173">
        <v>50</v>
      </c>
      <c r="H259" s="173">
        <v>50</v>
      </c>
      <c r="I259" s="156">
        <v>10</v>
      </c>
      <c r="J259" s="67" t="s">
        <v>975</v>
      </c>
      <c r="K259" s="67">
        <v>0.32</v>
      </c>
      <c r="L259" s="64" t="s">
        <v>350</v>
      </c>
      <c r="M259" s="64" t="s">
        <v>2615</v>
      </c>
      <c r="N259" s="65">
        <v>168.89</v>
      </c>
      <c r="O259" s="684"/>
      <c r="Q259" s="40"/>
    </row>
    <row r="260" spans="1:17" x14ac:dyDescent="0.25">
      <c r="A260" s="172" t="s">
        <v>976</v>
      </c>
      <c r="B260" s="66">
        <v>216026</v>
      </c>
      <c r="C260" s="66" t="s">
        <v>977</v>
      </c>
      <c r="D260" s="62" t="s">
        <v>978</v>
      </c>
      <c r="E260" s="62"/>
      <c r="F260" s="62" t="s">
        <v>7</v>
      </c>
      <c r="G260" s="173">
        <v>60</v>
      </c>
      <c r="H260" s="173">
        <v>60</v>
      </c>
      <c r="I260" s="156">
        <v>10</v>
      </c>
      <c r="J260" s="67">
        <v>0.125</v>
      </c>
      <c r="K260" s="67">
        <v>0.32</v>
      </c>
      <c r="L260" s="64" t="s">
        <v>350</v>
      </c>
      <c r="M260" s="64" t="s">
        <v>2615</v>
      </c>
      <c r="N260" s="65">
        <v>120.09</v>
      </c>
      <c r="O260" s="684"/>
      <c r="Q260" s="40"/>
    </row>
    <row r="261" spans="1:17" x14ac:dyDescent="0.25">
      <c r="A261" s="172" t="s">
        <v>979</v>
      </c>
      <c r="B261" s="66">
        <v>216025</v>
      </c>
      <c r="C261" s="66" t="s">
        <v>980</v>
      </c>
      <c r="D261" s="62" t="s">
        <v>864</v>
      </c>
      <c r="E261" s="62"/>
      <c r="F261" s="62" t="s">
        <v>7</v>
      </c>
      <c r="G261" s="173">
        <v>40</v>
      </c>
      <c r="H261" s="173">
        <v>40</v>
      </c>
      <c r="I261" s="156">
        <v>10</v>
      </c>
      <c r="J261" s="67">
        <v>0.15</v>
      </c>
      <c r="K261" s="67">
        <v>0.32</v>
      </c>
      <c r="L261" s="64" t="s">
        <v>350</v>
      </c>
      <c r="M261" s="64" t="s">
        <v>2615</v>
      </c>
      <c r="N261" s="65">
        <v>166.26</v>
      </c>
      <c r="O261" s="684"/>
      <c r="Q261" s="40"/>
    </row>
    <row r="262" spans="1:17" ht="15.75" thickBot="1" x14ac:dyDescent="0.3">
      <c r="A262" s="184" t="s">
        <v>981</v>
      </c>
      <c r="B262" s="76">
        <v>216032</v>
      </c>
      <c r="C262" s="76" t="s">
        <v>982</v>
      </c>
      <c r="D262" s="78" t="s">
        <v>867</v>
      </c>
      <c r="E262" s="78"/>
      <c r="F262" s="78" t="s">
        <v>7</v>
      </c>
      <c r="G262" s="185">
        <v>40</v>
      </c>
      <c r="H262" s="185">
        <v>40</v>
      </c>
      <c r="I262" s="186">
        <v>5</v>
      </c>
      <c r="J262" s="80">
        <v>0.22</v>
      </c>
      <c r="K262" s="80">
        <v>0.6</v>
      </c>
      <c r="L262" s="81" t="s">
        <v>350</v>
      </c>
      <c r="M262" s="81" t="s">
        <v>2615</v>
      </c>
      <c r="N262" s="82">
        <v>280</v>
      </c>
      <c r="O262" s="685"/>
      <c r="Q262" s="40"/>
    </row>
    <row r="263" spans="1:17" x14ac:dyDescent="0.25">
      <c r="A263" s="180" t="s">
        <v>983</v>
      </c>
      <c r="B263" s="137">
        <v>218016</v>
      </c>
      <c r="C263" s="136" t="s">
        <v>984</v>
      </c>
      <c r="D263" s="139" t="s">
        <v>969</v>
      </c>
      <c r="E263" s="139"/>
      <c r="F263" s="139" t="s">
        <v>7</v>
      </c>
      <c r="G263" s="181">
        <v>150</v>
      </c>
      <c r="H263" s="181">
        <v>150</v>
      </c>
      <c r="I263" s="182">
        <v>10</v>
      </c>
      <c r="J263" s="183">
        <v>7.0000000000000007E-2</v>
      </c>
      <c r="K263" s="183">
        <v>0.16</v>
      </c>
      <c r="L263" s="141" t="s">
        <v>350</v>
      </c>
      <c r="M263" s="57" t="s">
        <v>2615</v>
      </c>
      <c r="N263" s="142">
        <v>101.99</v>
      </c>
      <c r="O263" s="683" t="s">
        <v>2582</v>
      </c>
      <c r="Q263" s="40"/>
    </row>
    <row r="264" spans="1:17" x14ac:dyDescent="0.25">
      <c r="A264" s="172" t="s">
        <v>985</v>
      </c>
      <c r="B264" s="107">
        <v>218020</v>
      </c>
      <c r="C264" s="66" t="s">
        <v>986</v>
      </c>
      <c r="D264" s="62" t="s">
        <v>858</v>
      </c>
      <c r="E264" s="62"/>
      <c r="F264" s="62" t="s">
        <v>7</v>
      </c>
      <c r="G264" s="173">
        <v>80</v>
      </c>
      <c r="H264" s="173">
        <v>80</v>
      </c>
      <c r="I264" s="156">
        <v>10</v>
      </c>
      <c r="J264" s="67">
        <v>0.06</v>
      </c>
      <c r="K264" s="67">
        <v>0.16</v>
      </c>
      <c r="L264" s="64" t="s">
        <v>350</v>
      </c>
      <c r="M264" s="64" t="s">
        <v>2615</v>
      </c>
      <c r="N264" s="65">
        <v>101.99</v>
      </c>
      <c r="O264" s="684"/>
      <c r="Q264" s="40"/>
    </row>
    <row r="265" spans="1:17" x14ac:dyDescent="0.25">
      <c r="A265" s="172" t="s">
        <v>987</v>
      </c>
      <c r="B265" s="107">
        <v>218021</v>
      </c>
      <c r="C265" s="66" t="s">
        <v>988</v>
      </c>
      <c r="D265" s="62" t="s">
        <v>974</v>
      </c>
      <c r="E265" s="62"/>
      <c r="F265" s="62" t="s">
        <v>7</v>
      </c>
      <c r="G265" s="173">
        <v>50</v>
      </c>
      <c r="H265" s="173">
        <v>50</v>
      </c>
      <c r="I265" s="156">
        <v>10</v>
      </c>
      <c r="J265" s="67" t="s">
        <v>989</v>
      </c>
      <c r="K265" s="67">
        <v>0.32</v>
      </c>
      <c r="L265" s="64" t="s">
        <v>350</v>
      </c>
      <c r="M265" s="64" t="s">
        <v>2615</v>
      </c>
      <c r="N265" s="65">
        <v>142.5</v>
      </c>
      <c r="O265" s="684"/>
      <c r="Q265" s="40"/>
    </row>
    <row r="266" spans="1:17" x14ac:dyDescent="0.25">
      <c r="A266" s="172" t="s">
        <v>990</v>
      </c>
      <c r="B266" s="107">
        <v>218026</v>
      </c>
      <c r="C266" s="66" t="s">
        <v>991</v>
      </c>
      <c r="D266" s="62" t="s">
        <v>978</v>
      </c>
      <c r="E266" s="62"/>
      <c r="F266" s="62" t="s">
        <v>7</v>
      </c>
      <c r="G266" s="173">
        <v>60</v>
      </c>
      <c r="H266" s="173">
        <v>60</v>
      </c>
      <c r="I266" s="156">
        <v>10</v>
      </c>
      <c r="J266" s="67">
        <v>0.1</v>
      </c>
      <c r="K266" s="67">
        <v>0.32</v>
      </c>
      <c r="L266" s="64" t="s">
        <v>350</v>
      </c>
      <c r="M266" s="64" t="s">
        <v>2615</v>
      </c>
      <c r="N266" s="65">
        <v>110.18</v>
      </c>
      <c r="O266" s="684"/>
      <c r="Q266" s="40"/>
    </row>
    <row r="267" spans="1:17" x14ac:dyDescent="0.25">
      <c r="A267" s="172" t="s">
        <v>992</v>
      </c>
      <c r="B267" s="107">
        <v>218025</v>
      </c>
      <c r="C267" s="66" t="s">
        <v>993</v>
      </c>
      <c r="D267" s="62" t="s">
        <v>864</v>
      </c>
      <c r="E267" s="62"/>
      <c r="F267" s="62" t="s">
        <v>7</v>
      </c>
      <c r="G267" s="173">
        <v>50</v>
      </c>
      <c r="H267" s="173">
        <v>50</v>
      </c>
      <c r="I267" s="156">
        <v>10</v>
      </c>
      <c r="J267" s="67">
        <v>0.12</v>
      </c>
      <c r="K267" s="67">
        <v>0.32</v>
      </c>
      <c r="L267" s="64" t="s">
        <v>350</v>
      </c>
      <c r="M267" s="64" t="s">
        <v>2615</v>
      </c>
      <c r="N267" s="65">
        <v>138.41</v>
      </c>
      <c r="O267" s="684"/>
      <c r="Q267" s="40"/>
    </row>
    <row r="268" spans="1:17" ht="15.75" thickBot="1" x14ac:dyDescent="0.3">
      <c r="A268" s="188" t="s">
        <v>994</v>
      </c>
      <c r="B268" s="145">
        <v>218032</v>
      </c>
      <c r="C268" s="144" t="s">
        <v>995</v>
      </c>
      <c r="D268" s="147" t="s">
        <v>867</v>
      </c>
      <c r="E268" s="147"/>
      <c r="F268" s="147" t="s">
        <v>7</v>
      </c>
      <c r="G268" s="190">
        <v>40</v>
      </c>
      <c r="H268" s="190">
        <v>40</v>
      </c>
      <c r="I268" s="191">
        <v>5</v>
      </c>
      <c r="J268" s="149">
        <v>0.2</v>
      </c>
      <c r="K268" s="149">
        <v>0.6</v>
      </c>
      <c r="L268" s="150" t="s">
        <v>350</v>
      </c>
      <c r="M268" s="81" t="s">
        <v>2615</v>
      </c>
      <c r="N268" s="151">
        <v>249.38</v>
      </c>
      <c r="O268" s="685"/>
      <c r="Q268" s="40"/>
    </row>
    <row r="269" spans="1:17" x14ac:dyDescent="0.25">
      <c r="A269" s="169" t="s">
        <v>996</v>
      </c>
      <c r="B269" s="52">
        <v>215016</v>
      </c>
      <c r="C269" s="52" t="s">
        <v>997</v>
      </c>
      <c r="D269" s="54" t="s">
        <v>969</v>
      </c>
      <c r="E269" s="54"/>
      <c r="F269" s="54" t="s">
        <v>7</v>
      </c>
      <c r="G269" s="170">
        <v>100</v>
      </c>
      <c r="H269" s="170">
        <v>100</v>
      </c>
      <c r="I269" s="171">
        <v>10</v>
      </c>
      <c r="J269" s="56">
        <v>0.09</v>
      </c>
      <c r="K269" s="56">
        <v>9.6000000000000002E-2</v>
      </c>
      <c r="L269" s="57" t="s">
        <v>350</v>
      </c>
      <c r="M269" s="57" t="s">
        <v>2615</v>
      </c>
      <c r="N269" s="58">
        <v>102.4</v>
      </c>
      <c r="O269" s="683" t="s">
        <v>2583</v>
      </c>
      <c r="Q269" s="40"/>
    </row>
    <row r="270" spans="1:17" x14ac:dyDescent="0.25">
      <c r="A270" s="172" t="s">
        <v>998</v>
      </c>
      <c r="B270" s="66">
        <v>215020</v>
      </c>
      <c r="C270" s="66" t="s">
        <v>999</v>
      </c>
      <c r="D270" s="62" t="s">
        <v>858</v>
      </c>
      <c r="E270" s="62"/>
      <c r="F270" s="62" t="s">
        <v>7</v>
      </c>
      <c r="G270" s="173">
        <v>100</v>
      </c>
      <c r="H270" s="173">
        <v>100</v>
      </c>
      <c r="I270" s="156">
        <v>10</v>
      </c>
      <c r="J270" s="67" t="s">
        <v>1000</v>
      </c>
      <c r="K270" s="67">
        <v>0.1</v>
      </c>
      <c r="L270" s="64" t="s">
        <v>350</v>
      </c>
      <c r="M270" s="64" t="s">
        <v>2615</v>
      </c>
      <c r="N270" s="65">
        <v>87.53</v>
      </c>
      <c r="O270" s="684"/>
      <c r="Q270" s="40"/>
    </row>
    <row r="271" spans="1:17" x14ac:dyDescent="0.25">
      <c r="A271" s="172" t="s">
        <v>1001</v>
      </c>
      <c r="B271" s="66">
        <v>215021</v>
      </c>
      <c r="C271" s="66" t="s">
        <v>1002</v>
      </c>
      <c r="D271" s="62" t="s">
        <v>861</v>
      </c>
      <c r="E271" s="62"/>
      <c r="F271" s="62" t="s">
        <v>7</v>
      </c>
      <c r="G271" s="173">
        <v>70</v>
      </c>
      <c r="H271" s="173">
        <v>70</v>
      </c>
      <c r="I271" s="156">
        <v>10</v>
      </c>
      <c r="J271" s="67">
        <v>0.14000000000000001</v>
      </c>
      <c r="K271" s="67">
        <v>0.16</v>
      </c>
      <c r="L271" s="64" t="s">
        <v>350</v>
      </c>
      <c r="M271" s="64" t="s">
        <v>2615</v>
      </c>
      <c r="N271" s="65">
        <v>131.16</v>
      </c>
      <c r="O271" s="684"/>
      <c r="Q271" s="40"/>
    </row>
    <row r="272" spans="1:17" x14ac:dyDescent="0.25">
      <c r="A272" s="172" t="s">
        <v>1003</v>
      </c>
      <c r="B272" s="66" t="s">
        <v>1004</v>
      </c>
      <c r="C272" s="66" t="s">
        <v>1005</v>
      </c>
      <c r="D272" s="62" t="s">
        <v>978</v>
      </c>
      <c r="E272" s="62"/>
      <c r="F272" s="62" t="s">
        <v>7</v>
      </c>
      <c r="G272" s="200">
        <v>80</v>
      </c>
      <c r="H272" s="200">
        <v>80</v>
      </c>
      <c r="I272" s="156">
        <v>10</v>
      </c>
      <c r="J272" s="67">
        <v>0.1</v>
      </c>
      <c r="K272" s="67">
        <v>0.14000000000000001</v>
      </c>
      <c r="L272" s="64" t="s">
        <v>350</v>
      </c>
      <c r="M272" s="64" t="s">
        <v>2615</v>
      </c>
      <c r="N272" s="65">
        <v>97.11</v>
      </c>
      <c r="O272" s="684"/>
      <c r="Q272" s="40"/>
    </row>
    <row r="273" spans="1:17" x14ac:dyDescent="0.25">
      <c r="A273" s="172" t="s">
        <v>1006</v>
      </c>
      <c r="B273" s="66">
        <v>215025</v>
      </c>
      <c r="C273" s="66" t="s">
        <v>1007</v>
      </c>
      <c r="D273" s="62" t="s">
        <v>864</v>
      </c>
      <c r="E273" s="62"/>
      <c r="F273" s="62" t="s">
        <v>7</v>
      </c>
      <c r="G273" s="173">
        <v>60</v>
      </c>
      <c r="H273" s="173">
        <v>60</v>
      </c>
      <c r="I273" s="156">
        <v>10</v>
      </c>
      <c r="J273" s="67">
        <v>0.14000000000000001</v>
      </c>
      <c r="K273" s="67">
        <v>0.16</v>
      </c>
      <c r="L273" s="64" t="s">
        <v>350</v>
      </c>
      <c r="M273" s="64" t="s">
        <v>2615</v>
      </c>
      <c r="N273" s="65">
        <v>131.81</v>
      </c>
      <c r="O273" s="684"/>
      <c r="Q273" s="40"/>
    </row>
    <row r="274" spans="1:17" x14ac:dyDescent="0.25">
      <c r="A274" s="172" t="s">
        <v>1008</v>
      </c>
      <c r="B274" s="66">
        <v>215032</v>
      </c>
      <c r="C274" s="66" t="s">
        <v>1009</v>
      </c>
      <c r="D274" s="62" t="s">
        <v>1010</v>
      </c>
      <c r="E274" s="62"/>
      <c r="F274" s="62" t="s">
        <v>7</v>
      </c>
      <c r="G274" s="173">
        <v>80</v>
      </c>
      <c r="H274" s="173">
        <v>80</v>
      </c>
      <c r="I274" s="156">
        <v>10</v>
      </c>
      <c r="J274" s="67">
        <v>0.19</v>
      </c>
      <c r="K274" s="67">
        <v>0.26700000000000002</v>
      </c>
      <c r="L274" s="64" t="s">
        <v>350</v>
      </c>
      <c r="M274" s="64" t="s">
        <v>2615</v>
      </c>
      <c r="N274" s="65">
        <v>219.56</v>
      </c>
      <c r="O274" s="684"/>
      <c r="Q274" s="40"/>
    </row>
    <row r="275" spans="1:17" x14ac:dyDescent="0.25">
      <c r="A275" s="172" t="s">
        <v>1011</v>
      </c>
      <c r="B275" s="201" t="s">
        <v>1011</v>
      </c>
      <c r="C275" s="66" t="s">
        <v>2629</v>
      </c>
      <c r="D275" s="62" t="s">
        <v>870</v>
      </c>
      <c r="E275" s="62"/>
      <c r="F275" s="62" t="s">
        <v>561</v>
      </c>
      <c r="G275" s="173">
        <v>40</v>
      </c>
      <c r="H275" s="190">
        <v>40</v>
      </c>
      <c r="I275" s="191">
        <v>4</v>
      </c>
      <c r="J275" s="149">
        <v>0.26</v>
      </c>
      <c r="K275" s="149">
        <v>0.45</v>
      </c>
      <c r="L275" s="64" t="s">
        <v>350</v>
      </c>
      <c r="M275" s="64" t="s">
        <v>2615</v>
      </c>
      <c r="N275" s="65">
        <v>559.46</v>
      </c>
      <c r="O275" s="684"/>
      <c r="Q275" s="40"/>
    </row>
    <row r="276" spans="1:17" x14ac:dyDescent="0.25">
      <c r="A276" s="172" t="s">
        <v>2627</v>
      </c>
      <c r="B276" s="201" t="s">
        <v>1012</v>
      </c>
      <c r="C276" s="66" t="s">
        <v>2630</v>
      </c>
      <c r="D276" s="62" t="s">
        <v>873</v>
      </c>
      <c r="E276" s="62"/>
      <c r="F276" s="62" t="s">
        <v>561</v>
      </c>
      <c r="G276" s="173">
        <v>20</v>
      </c>
      <c r="H276" s="190">
        <v>20</v>
      </c>
      <c r="I276" s="191">
        <v>4</v>
      </c>
      <c r="J276" s="149">
        <v>0.36</v>
      </c>
      <c r="K276" s="149">
        <v>0.9</v>
      </c>
      <c r="L276" s="64" t="s">
        <v>350</v>
      </c>
      <c r="M276" s="64" t="s">
        <v>2615</v>
      </c>
      <c r="N276" s="65">
        <v>725.72</v>
      </c>
      <c r="O276" s="684"/>
      <c r="Q276" s="40"/>
    </row>
    <row r="277" spans="1:17" x14ac:dyDescent="0.25">
      <c r="A277" s="172" t="s">
        <v>2628</v>
      </c>
      <c r="B277" s="201" t="s">
        <v>1013</v>
      </c>
      <c r="C277" s="66" t="s">
        <v>2631</v>
      </c>
      <c r="D277" s="62" t="s">
        <v>876</v>
      </c>
      <c r="E277" s="62"/>
      <c r="F277" s="62" t="s">
        <v>561</v>
      </c>
      <c r="G277" s="173">
        <v>12</v>
      </c>
      <c r="H277" s="190">
        <v>12</v>
      </c>
      <c r="I277" s="191">
        <v>1</v>
      </c>
      <c r="J277" s="149">
        <v>0.56699999999999995</v>
      </c>
      <c r="K277" s="149">
        <v>1.21</v>
      </c>
      <c r="L277" s="64" t="s">
        <v>350</v>
      </c>
      <c r="M277" s="64" t="s">
        <v>2615</v>
      </c>
      <c r="N277" s="65">
        <v>1007.43</v>
      </c>
      <c r="O277" s="684"/>
      <c r="Q277" s="40"/>
    </row>
    <row r="278" spans="1:17" x14ac:dyDescent="0.25">
      <c r="A278" s="172" t="s">
        <v>1014</v>
      </c>
      <c r="B278" s="66">
        <v>215075</v>
      </c>
      <c r="C278" s="66" t="s">
        <v>1015</v>
      </c>
      <c r="D278" s="62" t="s">
        <v>1016</v>
      </c>
      <c r="E278" s="62"/>
      <c r="F278" s="62" t="s">
        <v>7</v>
      </c>
      <c r="G278" s="173">
        <v>9</v>
      </c>
      <c r="H278" s="173">
        <v>9</v>
      </c>
      <c r="I278" s="156">
        <v>1</v>
      </c>
      <c r="J278" s="67">
        <v>1.1100000000000001</v>
      </c>
      <c r="K278" s="67">
        <v>2.7429999999999999</v>
      </c>
      <c r="L278" s="64" t="s">
        <v>350</v>
      </c>
      <c r="M278" s="64" t="s">
        <v>2615</v>
      </c>
      <c r="N278" s="65">
        <v>1912.88</v>
      </c>
      <c r="O278" s="684"/>
      <c r="Q278" s="40"/>
    </row>
    <row r="279" spans="1:17" x14ac:dyDescent="0.25">
      <c r="A279" s="172" t="s">
        <v>1017</v>
      </c>
      <c r="B279" s="66">
        <v>215090</v>
      </c>
      <c r="C279" s="66" t="s">
        <v>1018</v>
      </c>
      <c r="D279" s="62" t="s">
        <v>1019</v>
      </c>
      <c r="E279" s="62"/>
      <c r="F279" s="62" t="s">
        <v>7</v>
      </c>
      <c r="G279" s="173">
        <v>6</v>
      </c>
      <c r="H279" s="173">
        <v>6</v>
      </c>
      <c r="I279" s="156">
        <v>1</v>
      </c>
      <c r="J279" s="67">
        <v>1.64</v>
      </c>
      <c r="K279" s="67">
        <v>3.2</v>
      </c>
      <c r="L279" s="64" t="s">
        <v>350</v>
      </c>
      <c r="M279" s="64" t="s">
        <v>2615</v>
      </c>
      <c r="N279" s="65">
        <v>2853.54</v>
      </c>
      <c r="O279" s="684"/>
      <c r="Q279" s="40"/>
    </row>
    <row r="280" spans="1:17" ht="15.75" thickBot="1" x14ac:dyDescent="0.3">
      <c r="A280" s="184" t="s">
        <v>1020</v>
      </c>
      <c r="B280" s="76" t="s">
        <v>1021</v>
      </c>
      <c r="C280" s="76" t="s">
        <v>1022</v>
      </c>
      <c r="D280" s="78" t="s">
        <v>1023</v>
      </c>
      <c r="E280" s="78"/>
      <c r="F280" s="78" t="s">
        <v>7</v>
      </c>
      <c r="G280" s="185">
        <v>1</v>
      </c>
      <c r="H280" s="185">
        <v>1</v>
      </c>
      <c r="I280" s="186">
        <v>1</v>
      </c>
      <c r="J280" s="80">
        <v>4.38</v>
      </c>
      <c r="K280" s="80">
        <v>4.05</v>
      </c>
      <c r="L280" s="81" t="s">
        <v>350</v>
      </c>
      <c r="M280" s="81" t="s">
        <v>2615</v>
      </c>
      <c r="N280" s="82">
        <v>18501.18</v>
      </c>
      <c r="O280" s="685"/>
      <c r="Q280" s="40"/>
    </row>
    <row r="281" spans="1:17" x14ac:dyDescent="0.25">
      <c r="A281" s="180" t="s">
        <v>1024</v>
      </c>
      <c r="B281" s="223" t="s">
        <v>1025</v>
      </c>
      <c r="C281" s="136" t="s">
        <v>1026</v>
      </c>
      <c r="D281" s="139" t="s">
        <v>1027</v>
      </c>
      <c r="E281" s="139"/>
      <c r="F281" s="139" t="s">
        <v>7</v>
      </c>
      <c r="G281" s="181">
        <v>120</v>
      </c>
      <c r="H281" s="181">
        <v>120</v>
      </c>
      <c r="I281" s="182">
        <v>10</v>
      </c>
      <c r="J281" s="183">
        <v>0.08</v>
      </c>
      <c r="K281" s="183">
        <v>0.16500000000000001</v>
      </c>
      <c r="L281" s="141" t="s">
        <v>350</v>
      </c>
      <c r="M281" s="141" t="s">
        <v>2614</v>
      </c>
      <c r="N281" s="142">
        <v>190.74</v>
      </c>
      <c r="O281" s="683" t="s">
        <v>2584</v>
      </c>
      <c r="Q281" s="40"/>
    </row>
    <row r="282" spans="1:17" x14ac:dyDescent="0.25">
      <c r="A282" s="172" t="s">
        <v>1028</v>
      </c>
      <c r="B282" s="66" t="s">
        <v>1029</v>
      </c>
      <c r="C282" s="66" t="s">
        <v>1030</v>
      </c>
      <c r="D282" s="62" t="s">
        <v>1031</v>
      </c>
      <c r="E282" s="62"/>
      <c r="F282" s="62" t="s">
        <v>7</v>
      </c>
      <c r="G282" s="173">
        <v>120</v>
      </c>
      <c r="H282" s="173">
        <v>120</v>
      </c>
      <c r="I282" s="156">
        <v>10</v>
      </c>
      <c r="J282" s="67">
        <v>0.08</v>
      </c>
      <c r="K282" s="67">
        <v>0.16500000000000001</v>
      </c>
      <c r="L282" s="64" t="s">
        <v>350</v>
      </c>
      <c r="M282" s="64" t="s">
        <v>2614</v>
      </c>
      <c r="N282" s="65">
        <v>190.74</v>
      </c>
      <c r="O282" s="684"/>
      <c r="Q282" s="40"/>
    </row>
    <row r="283" spans="1:17" x14ac:dyDescent="0.25">
      <c r="A283" s="172" t="s">
        <v>1032</v>
      </c>
      <c r="B283" s="201" t="s">
        <v>1033</v>
      </c>
      <c r="C283" s="66" t="s">
        <v>1034</v>
      </c>
      <c r="D283" s="62" t="s">
        <v>1035</v>
      </c>
      <c r="E283" s="62"/>
      <c r="F283" s="62" t="s">
        <v>7</v>
      </c>
      <c r="G283" s="173">
        <v>120</v>
      </c>
      <c r="H283" s="173">
        <v>120</v>
      </c>
      <c r="I283" s="156">
        <v>10</v>
      </c>
      <c r="J283" s="67">
        <v>0.08</v>
      </c>
      <c r="K283" s="67">
        <v>0.16500000000000001</v>
      </c>
      <c r="L283" s="64" t="s">
        <v>350</v>
      </c>
      <c r="M283" s="64" t="s">
        <v>2614</v>
      </c>
      <c r="N283" s="65">
        <v>190.74</v>
      </c>
      <c r="O283" s="684"/>
      <c r="Q283" s="40"/>
    </row>
    <row r="284" spans="1:17" x14ac:dyDescent="0.25">
      <c r="A284" s="172" t="s">
        <v>1036</v>
      </c>
      <c r="B284" s="201" t="s">
        <v>1037</v>
      </c>
      <c r="C284" s="66" t="s">
        <v>1038</v>
      </c>
      <c r="D284" s="62" t="s">
        <v>1039</v>
      </c>
      <c r="E284" s="62"/>
      <c r="F284" s="62" t="s">
        <v>7</v>
      </c>
      <c r="G284" s="173">
        <v>1</v>
      </c>
      <c r="H284" s="173">
        <v>0</v>
      </c>
      <c r="I284" s="156">
        <v>1</v>
      </c>
      <c r="J284" s="67">
        <v>0.08</v>
      </c>
      <c r="K284" s="67">
        <v>0.16500000000000001</v>
      </c>
      <c r="L284" s="64" t="s">
        <v>350</v>
      </c>
      <c r="M284" s="64" t="s">
        <v>2614</v>
      </c>
      <c r="N284" s="65">
        <v>283.83</v>
      </c>
      <c r="O284" s="684"/>
      <c r="Q284" s="40"/>
    </row>
    <row r="285" spans="1:17" x14ac:dyDescent="0.25">
      <c r="A285" s="172" t="s">
        <v>1040</v>
      </c>
      <c r="B285" s="201" t="s">
        <v>1041</v>
      </c>
      <c r="C285" s="66" t="s">
        <v>1042</v>
      </c>
      <c r="D285" s="62" t="s">
        <v>1043</v>
      </c>
      <c r="E285" s="62"/>
      <c r="F285" s="62" t="s">
        <v>7</v>
      </c>
      <c r="G285" s="173">
        <v>1</v>
      </c>
      <c r="H285" s="173">
        <v>0</v>
      </c>
      <c r="I285" s="156">
        <v>1</v>
      </c>
      <c r="J285" s="67">
        <v>0.08</v>
      </c>
      <c r="K285" s="67">
        <v>0.16500000000000001</v>
      </c>
      <c r="L285" s="64" t="s">
        <v>350</v>
      </c>
      <c r="M285" s="64" t="s">
        <v>2614</v>
      </c>
      <c r="N285" s="65">
        <v>436.39</v>
      </c>
      <c r="O285" s="684"/>
      <c r="Q285" s="40"/>
    </row>
    <row r="286" spans="1:17" x14ac:dyDescent="0.25">
      <c r="A286" s="172" t="s">
        <v>1044</v>
      </c>
      <c r="B286" s="201" t="s">
        <v>1045</v>
      </c>
      <c r="C286" s="66" t="s">
        <v>1046</v>
      </c>
      <c r="D286" s="62" t="s">
        <v>1047</v>
      </c>
      <c r="E286" s="62"/>
      <c r="F286" s="62" t="s">
        <v>7</v>
      </c>
      <c r="G286" s="173">
        <v>1</v>
      </c>
      <c r="H286" s="173">
        <v>0</v>
      </c>
      <c r="I286" s="156">
        <v>1</v>
      </c>
      <c r="J286" s="67">
        <v>0.11</v>
      </c>
      <c r="K286" s="67">
        <v>0.16500000000000001</v>
      </c>
      <c r="L286" s="64" t="s">
        <v>350</v>
      </c>
      <c r="M286" s="64" t="s">
        <v>2614</v>
      </c>
      <c r="N286" s="65">
        <v>686.14</v>
      </c>
      <c r="O286" s="684"/>
      <c r="Q286" s="40"/>
    </row>
    <row r="287" spans="1:17" x14ac:dyDescent="0.25">
      <c r="A287" s="172" t="s">
        <v>1048</v>
      </c>
      <c r="B287" s="201" t="s">
        <v>1049</v>
      </c>
      <c r="C287" s="66" t="s">
        <v>1050</v>
      </c>
      <c r="D287" s="62" t="s">
        <v>1051</v>
      </c>
      <c r="E287" s="62"/>
      <c r="F287" s="62" t="s">
        <v>7</v>
      </c>
      <c r="G287" s="173">
        <v>1</v>
      </c>
      <c r="H287" s="173">
        <v>0</v>
      </c>
      <c r="I287" s="156">
        <v>1</v>
      </c>
      <c r="J287" s="67">
        <v>0.16</v>
      </c>
      <c r="K287" s="67">
        <v>0.18</v>
      </c>
      <c r="L287" s="64" t="s">
        <v>350</v>
      </c>
      <c r="M287" s="64" t="s">
        <v>2614</v>
      </c>
      <c r="N287" s="65">
        <v>798.56</v>
      </c>
      <c r="O287" s="684"/>
      <c r="Q287" s="40"/>
    </row>
    <row r="288" spans="1:17" x14ac:dyDescent="0.25">
      <c r="A288" s="172" t="s">
        <v>1052</v>
      </c>
      <c r="B288" s="201" t="s">
        <v>1053</v>
      </c>
      <c r="C288" s="66" t="s">
        <v>1054</v>
      </c>
      <c r="D288" s="62" t="s">
        <v>1055</v>
      </c>
      <c r="E288" s="62"/>
      <c r="F288" s="62" t="s">
        <v>7</v>
      </c>
      <c r="G288" s="173">
        <v>1</v>
      </c>
      <c r="H288" s="173">
        <v>0</v>
      </c>
      <c r="I288" s="156">
        <v>1</v>
      </c>
      <c r="J288" s="67">
        <v>0.18</v>
      </c>
      <c r="K288" s="67">
        <v>0.18</v>
      </c>
      <c r="L288" s="64" t="s">
        <v>350</v>
      </c>
      <c r="M288" s="64" t="s">
        <v>2614</v>
      </c>
      <c r="N288" s="65">
        <v>898.97</v>
      </c>
      <c r="O288" s="684"/>
      <c r="Q288" s="40"/>
    </row>
    <row r="289" spans="1:17" ht="15.75" thickBot="1" x14ac:dyDescent="0.3">
      <c r="A289" s="188" t="s">
        <v>1056</v>
      </c>
      <c r="B289" s="189" t="s">
        <v>1057</v>
      </c>
      <c r="C289" s="144" t="s">
        <v>1058</v>
      </c>
      <c r="D289" s="147" t="s">
        <v>1059</v>
      </c>
      <c r="E289" s="147"/>
      <c r="F289" s="147" t="s">
        <v>7</v>
      </c>
      <c r="G289" s="190">
        <v>1</v>
      </c>
      <c r="H289" s="190">
        <v>0</v>
      </c>
      <c r="I289" s="191">
        <v>1</v>
      </c>
      <c r="J289" s="149">
        <v>0.21</v>
      </c>
      <c r="K289" s="149">
        <v>0.2</v>
      </c>
      <c r="L289" s="150" t="s">
        <v>350</v>
      </c>
      <c r="M289" s="150" t="s">
        <v>2614</v>
      </c>
      <c r="N289" s="151">
        <v>1609.91</v>
      </c>
      <c r="O289" s="685"/>
      <c r="Q289" s="40"/>
    </row>
    <row r="290" spans="1:17" x14ac:dyDescent="0.25">
      <c r="A290" s="169" t="s">
        <v>1060</v>
      </c>
      <c r="B290" s="187" t="s">
        <v>1061</v>
      </c>
      <c r="C290" s="52" t="s">
        <v>1062</v>
      </c>
      <c r="D290" s="54" t="s">
        <v>1027</v>
      </c>
      <c r="E290" s="54"/>
      <c r="F290" s="54" t="s">
        <v>7</v>
      </c>
      <c r="G290" s="170">
        <v>120</v>
      </c>
      <c r="H290" s="170">
        <v>120</v>
      </c>
      <c r="I290" s="171">
        <v>10</v>
      </c>
      <c r="J290" s="56">
        <v>0.11</v>
      </c>
      <c r="K290" s="56">
        <v>0.16500000000000001</v>
      </c>
      <c r="L290" s="57" t="s">
        <v>350</v>
      </c>
      <c r="M290" s="57" t="s">
        <v>2614</v>
      </c>
      <c r="N290" s="58">
        <v>216.1</v>
      </c>
      <c r="O290" s="683" t="s">
        <v>2585</v>
      </c>
      <c r="Q290" s="40"/>
    </row>
    <row r="291" spans="1:17" x14ac:dyDescent="0.25">
      <c r="A291" s="172" t="s">
        <v>1063</v>
      </c>
      <c r="B291" s="66" t="s">
        <v>1064</v>
      </c>
      <c r="C291" s="66" t="s">
        <v>1065</v>
      </c>
      <c r="D291" s="62" t="s">
        <v>1031</v>
      </c>
      <c r="E291" s="62"/>
      <c r="F291" s="62" t="s">
        <v>7</v>
      </c>
      <c r="G291" s="173">
        <v>120</v>
      </c>
      <c r="H291" s="173">
        <v>120</v>
      </c>
      <c r="I291" s="156">
        <v>10</v>
      </c>
      <c r="J291" s="67">
        <v>0.11</v>
      </c>
      <c r="K291" s="67">
        <v>0.16500000000000001</v>
      </c>
      <c r="L291" s="64" t="s">
        <v>350</v>
      </c>
      <c r="M291" s="64" t="s">
        <v>2614</v>
      </c>
      <c r="N291" s="65">
        <v>216.1</v>
      </c>
      <c r="O291" s="684"/>
      <c r="Q291" s="40"/>
    </row>
    <row r="292" spans="1:17" x14ac:dyDescent="0.25">
      <c r="A292" s="172" t="s">
        <v>1066</v>
      </c>
      <c r="B292" s="201" t="s">
        <v>1067</v>
      </c>
      <c r="C292" s="66" t="s">
        <v>1068</v>
      </c>
      <c r="D292" s="62" t="s">
        <v>1035</v>
      </c>
      <c r="E292" s="62"/>
      <c r="F292" s="62" t="s">
        <v>7</v>
      </c>
      <c r="G292" s="173">
        <v>120</v>
      </c>
      <c r="H292" s="173">
        <v>120</v>
      </c>
      <c r="I292" s="156">
        <v>10</v>
      </c>
      <c r="J292" s="67">
        <v>0.11</v>
      </c>
      <c r="K292" s="67">
        <v>0.16500000000000001</v>
      </c>
      <c r="L292" s="64" t="s">
        <v>350</v>
      </c>
      <c r="M292" s="64" t="s">
        <v>2614</v>
      </c>
      <c r="N292" s="65">
        <v>216.1</v>
      </c>
      <c r="O292" s="684"/>
      <c r="Q292" s="40"/>
    </row>
    <row r="293" spans="1:17" x14ac:dyDescent="0.25">
      <c r="A293" s="172" t="s">
        <v>1069</v>
      </c>
      <c r="B293" s="201" t="s">
        <v>1070</v>
      </c>
      <c r="C293" s="66" t="s">
        <v>1071</v>
      </c>
      <c r="D293" s="62" t="s">
        <v>1039</v>
      </c>
      <c r="E293" s="62"/>
      <c r="F293" s="62" t="s">
        <v>7</v>
      </c>
      <c r="G293" s="173">
        <v>1</v>
      </c>
      <c r="H293" s="173">
        <v>1</v>
      </c>
      <c r="I293" s="156">
        <v>1</v>
      </c>
      <c r="J293" s="67">
        <v>0.11</v>
      </c>
      <c r="K293" s="67">
        <v>0.16500000000000001</v>
      </c>
      <c r="L293" s="64" t="s">
        <v>350</v>
      </c>
      <c r="M293" s="64" t="s">
        <v>2614</v>
      </c>
      <c r="N293" s="65">
        <v>402.59</v>
      </c>
      <c r="O293" s="684"/>
      <c r="Q293" s="40"/>
    </row>
    <row r="294" spans="1:17" x14ac:dyDescent="0.25">
      <c r="A294" s="172" t="s">
        <v>1072</v>
      </c>
      <c r="B294" s="201" t="s">
        <v>1073</v>
      </c>
      <c r="C294" s="66" t="s">
        <v>1074</v>
      </c>
      <c r="D294" s="62" t="s">
        <v>1043</v>
      </c>
      <c r="E294" s="62"/>
      <c r="F294" s="62" t="s">
        <v>7</v>
      </c>
      <c r="G294" s="173">
        <v>1</v>
      </c>
      <c r="H294" s="173">
        <v>1</v>
      </c>
      <c r="I294" s="156">
        <v>1</v>
      </c>
      <c r="J294" s="67">
        <v>0.11</v>
      </c>
      <c r="K294" s="67">
        <v>0.16500000000000001</v>
      </c>
      <c r="L294" s="64" t="s">
        <v>350</v>
      </c>
      <c r="M294" s="64" t="s">
        <v>2614</v>
      </c>
      <c r="N294" s="65">
        <v>573.98</v>
      </c>
      <c r="O294" s="684"/>
      <c r="Q294" s="40"/>
    </row>
    <row r="295" spans="1:17" x14ac:dyDescent="0.25">
      <c r="A295" s="172" t="s">
        <v>1075</v>
      </c>
      <c r="B295" s="201" t="s">
        <v>1076</v>
      </c>
      <c r="C295" s="66" t="s">
        <v>1077</v>
      </c>
      <c r="D295" s="62" t="s">
        <v>1047</v>
      </c>
      <c r="E295" s="62"/>
      <c r="F295" s="62" t="s">
        <v>7</v>
      </c>
      <c r="G295" s="173">
        <v>1</v>
      </c>
      <c r="H295" s="173">
        <v>1</v>
      </c>
      <c r="I295" s="156">
        <v>1</v>
      </c>
      <c r="J295" s="67">
        <v>0.13</v>
      </c>
      <c r="K295" s="67">
        <v>0.16500000000000001</v>
      </c>
      <c r="L295" s="64" t="s">
        <v>350</v>
      </c>
      <c r="M295" s="64" t="s">
        <v>2614</v>
      </c>
      <c r="N295" s="65">
        <v>877.74</v>
      </c>
      <c r="O295" s="684"/>
      <c r="Q295" s="40"/>
    </row>
    <row r="296" spans="1:17" x14ac:dyDescent="0.25">
      <c r="A296" s="172" t="s">
        <v>1078</v>
      </c>
      <c r="B296" s="201" t="s">
        <v>1079</v>
      </c>
      <c r="C296" s="66" t="s">
        <v>1080</v>
      </c>
      <c r="D296" s="62" t="s">
        <v>1051</v>
      </c>
      <c r="E296" s="62"/>
      <c r="F296" s="62" t="s">
        <v>7</v>
      </c>
      <c r="G296" s="173">
        <v>1</v>
      </c>
      <c r="H296" s="173">
        <v>1</v>
      </c>
      <c r="I296" s="156">
        <v>1</v>
      </c>
      <c r="J296" s="67">
        <v>0.21</v>
      </c>
      <c r="K296" s="67">
        <v>0.18</v>
      </c>
      <c r="L296" s="64" t="s">
        <v>350</v>
      </c>
      <c r="M296" s="64" t="s">
        <v>2614</v>
      </c>
      <c r="N296" s="65">
        <v>1039.24</v>
      </c>
      <c r="O296" s="684"/>
      <c r="Q296" s="40"/>
    </row>
    <row r="297" spans="1:17" x14ac:dyDescent="0.25">
      <c r="A297" s="172" t="s">
        <v>1081</v>
      </c>
      <c r="B297" s="201" t="s">
        <v>1082</v>
      </c>
      <c r="C297" s="66" t="s">
        <v>1083</v>
      </c>
      <c r="D297" s="62" t="s">
        <v>1055</v>
      </c>
      <c r="E297" s="62"/>
      <c r="F297" s="62" t="s">
        <v>7</v>
      </c>
      <c r="G297" s="173">
        <v>1</v>
      </c>
      <c r="H297" s="173">
        <v>1</v>
      </c>
      <c r="I297" s="156">
        <v>1</v>
      </c>
      <c r="J297" s="67">
        <v>0.25</v>
      </c>
      <c r="K297" s="67">
        <v>0.18</v>
      </c>
      <c r="L297" s="64" t="s">
        <v>350</v>
      </c>
      <c r="M297" s="64" t="s">
        <v>2614</v>
      </c>
      <c r="N297" s="65">
        <v>1146.3699999999999</v>
      </c>
      <c r="O297" s="684"/>
      <c r="Q297" s="40"/>
    </row>
    <row r="298" spans="1:17" ht="15.75" thickBot="1" x14ac:dyDescent="0.3">
      <c r="A298" s="184" t="s">
        <v>1084</v>
      </c>
      <c r="B298" s="222" t="s">
        <v>1085</v>
      </c>
      <c r="C298" s="76" t="s">
        <v>1086</v>
      </c>
      <c r="D298" s="78" t="s">
        <v>1059</v>
      </c>
      <c r="E298" s="78"/>
      <c r="F298" s="78" t="s">
        <v>7</v>
      </c>
      <c r="G298" s="185">
        <v>1</v>
      </c>
      <c r="H298" s="185">
        <v>1</v>
      </c>
      <c r="I298" s="186">
        <v>1</v>
      </c>
      <c r="J298" s="80">
        <v>0.31</v>
      </c>
      <c r="K298" s="80">
        <v>0.2</v>
      </c>
      <c r="L298" s="81" t="s">
        <v>350</v>
      </c>
      <c r="M298" s="81" t="s">
        <v>2614</v>
      </c>
      <c r="N298" s="82">
        <v>2540.3000000000002</v>
      </c>
      <c r="O298" s="685"/>
      <c r="Q298" s="40"/>
    </row>
    <row r="299" spans="1:17" ht="15.75" thickBot="1" x14ac:dyDescent="0.3">
      <c r="A299" s="230" t="s">
        <v>1087</v>
      </c>
      <c r="B299" s="252">
        <v>217022</v>
      </c>
      <c r="C299" s="231" t="s">
        <v>1088</v>
      </c>
      <c r="D299" s="232" t="s">
        <v>1089</v>
      </c>
      <c r="E299" s="232"/>
      <c r="F299" s="232" t="s">
        <v>7</v>
      </c>
      <c r="G299" s="233">
        <v>120</v>
      </c>
      <c r="H299" s="233">
        <v>120</v>
      </c>
      <c r="I299" s="234">
        <v>10</v>
      </c>
      <c r="J299" s="235">
        <v>0.06</v>
      </c>
      <c r="K299" s="235">
        <v>0.09</v>
      </c>
      <c r="L299" s="236" t="s">
        <v>350</v>
      </c>
      <c r="M299" s="236" t="s">
        <v>2615</v>
      </c>
      <c r="N299" s="237">
        <v>87.09</v>
      </c>
      <c r="O299" s="683" t="s">
        <v>2586</v>
      </c>
      <c r="Q299" s="40"/>
    </row>
    <row r="300" spans="1:17" ht="15.75" customHeight="1" x14ac:dyDescent="0.25">
      <c r="A300" s="169" t="s">
        <v>1090</v>
      </c>
      <c r="B300" s="129">
        <v>217016</v>
      </c>
      <c r="C300" s="52" t="s">
        <v>1091</v>
      </c>
      <c r="D300" s="54" t="s">
        <v>969</v>
      </c>
      <c r="E300" s="54"/>
      <c r="F300" s="54" t="s">
        <v>7</v>
      </c>
      <c r="G300" s="170">
        <v>100</v>
      </c>
      <c r="H300" s="170">
        <v>100</v>
      </c>
      <c r="I300" s="171">
        <v>10</v>
      </c>
      <c r="J300" s="56">
        <v>0.06</v>
      </c>
      <c r="K300" s="56">
        <v>9.6000000000000002E-2</v>
      </c>
      <c r="L300" s="57" t="s">
        <v>350</v>
      </c>
      <c r="M300" s="57" t="s">
        <v>2614</v>
      </c>
      <c r="N300" s="58">
        <v>87.61</v>
      </c>
      <c r="O300" s="684"/>
      <c r="Q300" s="40"/>
    </row>
    <row r="301" spans="1:17" x14ac:dyDescent="0.25">
      <c r="A301" s="172" t="s">
        <v>1092</v>
      </c>
      <c r="B301" s="107">
        <v>217020</v>
      </c>
      <c r="C301" s="66" t="s">
        <v>1093</v>
      </c>
      <c r="D301" s="62" t="s">
        <v>858</v>
      </c>
      <c r="E301" s="62"/>
      <c r="F301" s="62" t="s">
        <v>7</v>
      </c>
      <c r="G301" s="173">
        <v>100</v>
      </c>
      <c r="H301" s="173">
        <v>100</v>
      </c>
      <c r="I301" s="156">
        <v>10</v>
      </c>
      <c r="J301" s="67" t="s">
        <v>1094</v>
      </c>
      <c r="K301" s="67">
        <v>0.1</v>
      </c>
      <c r="L301" s="64" t="s">
        <v>350</v>
      </c>
      <c r="M301" s="64" t="s">
        <v>2615</v>
      </c>
      <c r="N301" s="65">
        <v>72.2</v>
      </c>
      <c r="O301" s="684"/>
      <c r="Q301" s="40"/>
    </row>
    <row r="302" spans="1:17" x14ac:dyDescent="0.25">
      <c r="A302" s="172" t="s">
        <v>1095</v>
      </c>
      <c r="B302" s="107">
        <v>217021</v>
      </c>
      <c r="C302" s="66" t="s">
        <v>1096</v>
      </c>
      <c r="D302" s="62" t="s">
        <v>861</v>
      </c>
      <c r="E302" s="62"/>
      <c r="F302" s="62" t="s">
        <v>7</v>
      </c>
      <c r="G302" s="173">
        <v>70</v>
      </c>
      <c r="H302" s="173">
        <v>70</v>
      </c>
      <c r="I302" s="156">
        <v>10</v>
      </c>
      <c r="J302" s="67">
        <v>9.0999999999999998E-2</v>
      </c>
      <c r="K302" s="67">
        <v>0.154</v>
      </c>
      <c r="L302" s="64" t="s">
        <v>350</v>
      </c>
      <c r="M302" s="64" t="s">
        <v>2615</v>
      </c>
      <c r="N302" s="65">
        <v>116.12</v>
      </c>
      <c r="O302" s="684"/>
      <c r="Q302" s="40"/>
    </row>
    <row r="303" spans="1:17" x14ac:dyDescent="0.25">
      <c r="A303" s="172" t="s">
        <v>1097</v>
      </c>
      <c r="B303" s="107">
        <v>217026</v>
      </c>
      <c r="C303" s="66" t="s">
        <v>1098</v>
      </c>
      <c r="D303" s="62" t="s">
        <v>978</v>
      </c>
      <c r="E303" s="62"/>
      <c r="F303" s="62" t="s">
        <v>7</v>
      </c>
      <c r="G303" s="173">
        <v>100</v>
      </c>
      <c r="H303" s="173">
        <v>100</v>
      </c>
      <c r="I303" s="156">
        <v>10</v>
      </c>
      <c r="J303" s="67">
        <v>0.06</v>
      </c>
      <c r="K303" s="67">
        <v>0.108</v>
      </c>
      <c r="L303" s="64" t="s">
        <v>350</v>
      </c>
      <c r="M303" s="64" t="s">
        <v>2615</v>
      </c>
      <c r="N303" s="65">
        <v>88.13</v>
      </c>
      <c r="O303" s="684"/>
      <c r="Q303" s="40"/>
    </row>
    <row r="304" spans="1:17" x14ac:dyDescent="0.25">
      <c r="A304" s="172" t="s">
        <v>1099</v>
      </c>
      <c r="B304" s="107">
        <v>217025</v>
      </c>
      <c r="C304" s="66" t="s">
        <v>1100</v>
      </c>
      <c r="D304" s="62" t="s">
        <v>864</v>
      </c>
      <c r="E304" s="62"/>
      <c r="F304" s="62" t="s">
        <v>7</v>
      </c>
      <c r="G304" s="200">
        <v>40</v>
      </c>
      <c r="H304" s="200">
        <v>40</v>
      </c>
      <c r="I304" s="156">
        <v>10</v>
      </c>
      <c r="J304" s="67">
        <v>0.1</v>
      </c>
      <c r="K304" s="67">
        <v>0.27</v>
      </c>
      <c r="L304" s="64" t="s">
        <v>350</v>
      </c>
      <c r="M304" s="64" t="s">
        <v>2615</v>
      </c>
      <c r="N304" s="65">
        <v>112.16</v>
      </c>
      <c r="O304" s="684"/>
      <c r="Q304" s="40"/>
    </row>
    <row r="305" spans="1:17" x14ac:dyDescent="0.25">
      <c r="A305" s="172" t="s">
        <v>1101</v>
      </c>
      <c r="B305" s="107">
        <v>217032</v>
      </c>
      <c r="C305" s="66" t="s">
        <v>1102</v>
      </c>
      <c r="D305" s="62" t="s">
        <v>867</v>
      </c>
      <c r="E305" s="62"/>
      <c r="F305" s="62" t="s">
        <v>7</v>
      </c>
      <c r="G305" s="173">
        <v>60</v>
      </c>
      <c r="H305" s="173">
        <v>60</v>
      </c>
      <c r="I305" s="156">
        <v>10</v>
      </c>
      <c r="J305" s="67">
        <v>0.158</v>
      </c>
      <c r="K305" s="67">
        <v>0.3</v>
      </c>
      <c r="L305" s="64" t="s">
        <v>350</v>
      </c>
      <c r="M305" s="64" t="s">
        <v>2615</v>
      </c>
      <c r="N305" s="65">
        <v>202.16</v>
      </c>
      <c r="O305" s="684"/>
      <c r="Q305" s="40"/>
    </row>
    <row r="306" spans="1:17" x14ac:dyDescent="0.25">
      <c r="A306" s="172" t="s">
        <v>1103</v>
      </c>
      <c r="B306" s="201">
        <v>217040</v>
      </c>
      <c r="C306" s="66" t="s">
        <v>1104</v>
      </c>
      <c r="D306" s="62" t="s">
        <v>870</v>
      </c>
      <c r="E306" s="62"/>
      <c r="F306" s="62" t="s">
        <v>561</v>
      </c>
      <c r="G306" s="200">
        <v>25</v>
      </c>
      <c r="H306" s="605">
        <v>25</v>
      </c>
      <c r="I306" s="191">
        <v>5</v>
      </c>
      <c r="J306" s="149">
        <v>0.33400000000000002</v>
      </c>
      <c r="K306" s="149">
        <v>0.432</v>
      </c>
      <c r="L306" s="64" t="s">
        <v>350</v>
      </c>
      <c r="M306" s="64" t="s">
        <v>2615</v>
      </c>
      <c r="N306" s="65">
        <v>554.32000000000005</v>
      </c>
      <c r="O306" s="684"/>
      <c r="Q306" s="40"/>
    </row>
    <row r="307" spans="1:17" x14ac:dyDescent="0.25">
      <c r="A307" s="172" t="s">
        <v>1105</v>
      </c>
      <c r="B307" s="201">
        <v>217050</v>
      </c>
      <c r="C307" s="66" t="s">
        <v>1106</v>
      </c>
      <c r="D307" s="62" t="s">
        <v>873</v>
      </c>
      <c r="E307" s="62"/>
      <c r="F307" s="62" t="s">
        <v>561</v>
      </c>
      <c r="G307" s="173">
        <v>20</v>
      </c>
      <c r="H307" s="190">
        <v>20</v>
      </c>
      <c r="I307" s="191">
        <v>2</v>
      </c>
      <c r="J307" s="149">
        <v>0.378</v>
      </c>
      <c r="K307" s="149">
        <v>0.54</v>
      </c>
      <c r="L307" s="64" t="s">
        <v>350</v>
      </c>
      <c r="M307" s="64" t="s">
        <v>2615</v>
      </c>
      <c r="N307" s="65">
        <v>790.38</v>
      </c>
      <c r="O307" s="684"/>
      <c r="Q307" s="40"/>
    </row>
    <row r="308" spans="1:17" x14ac:dyDescent="0.25">
      <c r="A308" s="172" t="s">
        <v>1107</v>
      </c>
      <c r="B308" s="201">
        <v>217063</v>
      </c>
      <c r="C308" s="66" t="s">
        <v>1108</v>
      </c>
      <c r="D308" s="62" t="s">
        <v>876</v>
      </c>
      <c r="E308" s="62"/>
      <c r="F308" s="62" t="s">
        <v>561</v>
      </c>
      <c r="G308" s="200">
        <v>10</v>
      </c>
      <c r="H308" s="605">
        <v>10</v>
      </c>
      <c r="I308" s="191">
        <v>1</v>
      </c>
      <c r="J308" s="149">
        <v>0.86099999999999999</v>
      </c>
      <c r="K308" s="149">
        <v>1.8</v>
      </c>
      <c r="L308" s="64" t="s">
        <v>350</v>
      </c>
      <c r="M308" s="64" t="s">
        <v>2615</v>
      </c>
      <c r="N308" s="65">
        <v>1145.32</v>
      </c>
      <c r="O308" s="684"/>
      <c r="Q308" s="40"/>
    </row>
    <row r="309" spans="1:17" ht="15.75" thickBot="1" x14ac:dyDescent="0.3">
      <c r="A309" s="184" t="s">
        <v>1109</v>
      </c>
      <c r="B309" s="110" t="s">
        <v>1110</v>
      </c>
      <c r="C309" s="76" t="s">
        <v>1111</v>
      </c>
      <c r="D309" s="78" t="s">
        <v>1023</v>
      </c>
      <c r="E309" s="78"/>
      <c r="F309" s="78" t="s">
        <v>7</v>
      </c>
      <c r="G309" s="185">
        <v>1</v>
      </c>
      <c r="H309" s="185">
        <v>1</v>
      </c>
      <c r="I309" s="186">
        <v>1</v>
      </c>
      <c r="J309" s="80">
        <v>1.1000000000000001</v>
      </c>
      <c r="K309" s="80">
        <v>1.42</v>
      </c>
      <c r="L309" s="81" t="s">
        <v>350</v>
      </c>
      <c r="M309" s="81" t="s">
        <v>2615</v>
      </c>
      <c r="N309" s="82">
        <v>14378.56</v>
      </c>
      <c r="O309" s="685"/>
      <c r="Q309" s="40"/>
    </row>
    <row r="310" spans="1:17" x14ac:dyDescent="0.25">
      <c r="A310" s="180" t="s">
        <v>1112</v>
      </c>
      <c r="B310" s="136">
        <v>222020</v>
      </c>
      <c r="C310" s="136" t="s">
        <v>1113</v>
      </c>
      <c r="D310" s="139" t="s">
        <v>858</v>
      </c>
      <c r="E310" s="139"/>
      <c r="F310" s="139" t="s">
        <v>7</v>
      </c>
      <c r="G310" s="181">
        <v>60</v>
      </c>
      <c r="H310" s="181">
        <v>60</v>
      </c>
      <c r="I310" s="182">
        <v>10</v>
      </c>
      <c r="J310" s="183">
        <v>7.0000000000000007E-2</v>
      </c>
      <c r="K310" s="183">
        <v>0.192</v>
      </c>
      <c r="L310" s="141" t="s">
        <v>350</v>
      </c>
      <c r="M310" s="141" t="s">
        <v>2615</v>
      </c>
      <c r="N310" s="142">
        <v>91.84</v>
      </c>
      <c r="O310" s="691" t="s">
        <v>2587</v>
      </c>
      <c r="Q310" s="40"/>
    </row>
    <row r="311" spans="1:17" x14ac:dyDescent="0.25">
      <c r="A311" s="172" t="s">
        <v>1114</v>
      </c>
      <c r="B311" s="66">
        <v>222026</v>
      </c>
      <c r="C311" s="66" t="s">
        <v>1115</v>
      </c>
      <c r="D311" s="62" t="s">
        <v>978</v>
      </c>
      <c r="E311" s="62"/>
      <c r="F311" s="62" t="s">
        <v>7</v>
      </c>
      <c r="G311" s="173">
        <v>40</v>
      </c>
      <c r="H311" s="173">
        <v>40</v>
      </c>
      <c r="I311" s="156">
        <v>10</v>
      </c>
      <c r="J311" s="67" t="s">
        <v>1000</v>
      </c>
      <c r="K311" s="62">
        <v>0.24</v>
      </c>
      <c r="L311" s="64" t="s">
        <v>350</v>
      </c>
      <c r="M311" s="64" t="s">
        <v>2615</v>
      </c>
      <c r="N311" s="65">
        <v>100.28</v>
      </c>
      <c r="O311" s="692"/>
      <c r="Q311" s="40"/>
    </row>
    <row r="312" spans="1:17" x14ac:dyDescent="0.25">
      <c r="A312" s="172" t="s">
        <v>1116</v>
      </c>
      <c r="B312" s="66">
        <v>222025</v>
      </c>
      <c r="C312" s="66" t="s">
        <v>1117</v>
      </c>
      <c r="D312" s="62" t="s">
        <v>864</v>
      </c>
      <c r="E312" s="62"/>
      <c r="F312" s="62" t="s">
        <v>7</v>
      </c>
      <c r="G312" s="173">
        <v>30</v>
      </c>
      <c r="H312" s="173">
        <v>30</v>
      </c>
      <c r="I312" s="156">
        <v>10</v>
      </c>
      <c r="J312" s="67">
        <v>0.13</v>
      </c>
      <c r="K312" s="67">
        <v>0.32</v>
      </c>
      <c r="L312" s="64" t="s">
        <v>350</v>
      </c>
      <c r="M312" s="64" t="s">
        <v>2615</v>
      </c>
      <c r="N312" s="65">
        <v>153.07</v>
      </c>
      <c r="O312" s="692"/>
      <c r="Q312" s="40"/>
    </row>
    <row r="313" spans="1:17" s="16" customFormat="1" x14ac:dyDescent="0.25">
      <c r="A313" s="188" t="s">
        <v>1118</v>
      </c>
      <c r="B313" s="144" t="s">
        <v>1119</v>
      </c>
      <c r="C313" s="144" t="s">
        <v>1120</v>
      </c>
      <c r="D313" s="147" t="s">
        <v>1121</v>
      </c>
      <c r="E313" s="147"/>
      <c r="F313" s="147" t="s">
        <v>561</v>
      </c>
      <c r="G313" s="190">
        <v>25</v>
      </c>
      <c r="H313" s="190">
        <v>25</v>
      </c>
      <c r="I313" s="191">
        <v>5</v>
      </c>
      <c r="J313" s="149">
        <v>0.12</v>
      </c>
      <c r="K313" s="149">
        <v>0.432</v>
      </c>
      <c r="L313" s="150" t="s">
        <v>350</v>
      </c>
      <c r="M313" s="150" t="s">
        <v>2615</v>
      </c>
      <c r="N313" s="65">
        <v>158.71</v>
      </c>
      <c r="O313" s="692"/>
      <c r="Q313" s="40"/>
    </row>
    <row r="314" spans="1:17" ht="15.75" thickBot="1" x14ac:dyDescent="0.3">
      <c r="A314" s="188" t="s">
        <v>1122</v>
      </c>
      <c r="B314" s="144">
        <v>222032</v>
      </c>
      <c r="C314" s="144" t="s">
        <v>1123</v>
      </c>
      <c r="D314" s="147" t="s">
        <v>867</v>
      </c>
      <c r="E314" s="147"/>
      <c r="F314" s="147" t="s">
        <v>7</v>
      </c>
      <c r="G314" s="190">
        <v>40</v>
      </c>
      <c r="H314" s="190">
        <v>40</v>
      </c>
      <c r="I314" s="191">
        <v>5</v>
      </c>
      <c r="J314" s="149">
        <v>0.22</v>
      </c>
      <c r="K314" s="149">
        <v>0.6</v>
      </c>
      <c r="L314" s="150" t="s">
        <v>350</v>
      </c>
      <c r="M314" s="150" t="s">
        <v>2615</v>
      </c>
      <c r="N314" s="151">
        <v>281.05</v>
      </c>
      <c r="O314" s="693"/>
      <c r="Q314" s="40"/>
    </row>
    <row r="315" spans="1:17" x14ac:dyDescent="0.25">
      <c r="A315" s="169" t="s">
        <v>1124</v>
      </c>
      <c r="B315" s="52">
        <v>222520</v>
      </c>
      <c r="C315" s="52" t="s">
        <v>1125</v>
      </c>
      <c r="D315" s="54" t="s">
        <v>858</v>
      </c>
      <c r="E315" s="54"/>
      <c r="F315" s="54" t="s">
        <v>7</v>
      </c>
      <c r="G315" s="170">
        <v>100</v>
      </c>
      <c r="H315" s="170">
        <v>100</v>
      </c>
      <c r="I315" s="171">
        <v>10</v>
      </c>
      <c r="J315" s="56">
        <v>0.09</v>
      </c>
      <c r="K315" s="56">
        <v>0.192</v>
      </c>
      <c r="L315" s="57" t="s">
        <v>350</v>
      </c>
      <c r="M315" s="57" t="s">
        <v>2615</v>
      </c>
      <c r="N315" s="58">
        <v>121.4</v>
      </c>
      <c r="O315" s="691" t="s">
        <v>2587</v>
      </c>
      <c r="Q315" s="40"/>
    </row>
    <row r="316" spans="1:17" x14ac:dyDescent="0.25">
      <c r="A316" s="172" t="s">
        <v>1126</v>
      </c>
      <c r="B316" s="66">
        <v>222526</v>
      </c>
      <c r="C316" s="66" t="s">
        <v>1127</v>
      </c>
      <c r="D316" s="62" t="s">
        <v>978</v>
      </c>
      <c r="E316" s="62"/>
      <c r="F316" s="62" t="s">
        <v>7</v>
      </c>
      <c r="G316" s="173">
        <v>40</v>
      </c>
      <c r="H316" s="173">
        <v>40</v>
      </c>
      <c r="I316" s="156">
        <v>10</v>
      </c>
      <c r="J316" s="67" t="s">
        <v>1128</v>
      </c>
      <c r="K316" s="67">
        <v>0.24</v>
      </c>
      <c r="L316" s="64" t="s">
        <v>350</v>
      </c>
      <c r="M316" s="64" t="s">
        <v>2615</v>
      </c>
      <c r="N316" s="65">
        <v>130.63</v>
      </c>
      <c r="O316" s="692"/>
      <c r="Q316" s="40"/>
    </row>
    <row r="317" spans="1:17" ht="15.75" thickBot="1" x14ac:dyDescent="0.3">
      <c r="A317" s="184" t="s">
        <v>1129</v>
      </c>
      <c r="B317" s="76">
        <v>222525</v>
      </c>
      <c r="C317" s="76" t="s">
        <v>1130</v>
      </c>
      <c r="D317" s="78" t="s">
        <v>864</v>
      </c>
      <c r="E317" s="78"/>
      <c r="F317" s="78" t="s">
        <v>7</v>
      </c>
      <c r="G317" s="185">
        <v>30</v>
      </c>
      <c r="H317" s="185">
        <v>30</v>
      </c>
      <c r="I317" s="186">
        <v>10</v>
      </c>
      <c r="J317" s="80">
        <v>0.17</v>
      </c>
      <c r="K317" s="80">
        <v>0.32</v>
      </c>
      <c r="L317" s="81" t="s">
        <v>350</v>
      </c>
      <c r="M317" s="81" t="s">
        <v>2615</v>
      </c>
      <c r="N317" s="82">
        <v>163.34</v>
      </c>
      <c r="O317" s="693"/>
      <c r="Q317" s="40"/>
    </row>
    <row r="318" spans="1:17" x14ac:dyDescent="0.25">
      <c r="A318" s="169" t="s">
        <v>1131</v>
      </c>
      <c r="B318" s="52">
        <v>223016</v>
      </c>
      <c r="C318" s="52" t="s">
        <v>1132</v>
      </c>
      <c r="D318" s="54" t="s">
        <v>969</v>
      </c>
      <c r="E318" s="54"/>
      <c r="F318" s="54" t="s">
        <v>7</v>
      </c>
      <c r="G318" s="170">
        <v>120</v>
      </c>
      <c r="H318" s="170">
        <v>120</v>
      </c>
      <c r="I318" s="171">
        <v>10</v>
      </c>
      <c r="J318" s="56">
        <v>0.05</v>
      </c>
      <c r="K318" s="56">
        <v>0.05</v>
      </c>
      <c r="L318" s="57" t="s">
        <v>350</v>
      </c>
      <c r="M318" s="57" t="s">
        <v>2615</v>
      </c>
      <c r="N318" s="58">
        <v>158.08000000000001</v>
      </c>
      <c r="O318" s="683" t="s">
        <v>2588</v>
      </c>
      <c r="Q318" s="40"/>
    </row>
    <row r="319" spans="1:17" x14ac:dyDescent="0.25">
      <c r="A319" s="172" t="s">
        <v>1133</v>
      </c>
      <c r="B319" s="66">
        <v>223017</v>
      </c>
      <c r="C319" s="66" t="s">
        <v>1134</v>
      </c>
      <c r="D319" s="62" t="s">
        <v>1135</v>
      </c>
      <c r="E319" s="62"/>
      <c r="F319" s="62" t="s">
        <v>7</v>
      </c>
      <c r="G319" s="173">
        <v>100</v>
      </c>
      <c r="H319" s="173">
        <v>100</v>
      </c>
      <c r="I319" s="156">
        <v>10</v>
      </c>
      <c r="J319" s="67" t="s">
        <v>1000</v>
      </c>
      <c r="K319" s="62">
        <v>0.06</v>
      </c>
      <c r="L319" s="64" t="s">
        <v>350</v>
      </c>
      <c r="M319" s="64" t="s">
        <v>2615</v>
      </c>
      <c r="N319" s="65">
        <v>188.69</v>
      </c>
      <c r="O319" s="694"/>
      <c r="Q319" s="40"/>
    </row>
    <row r="320" spans="1:17" x14ac:dyDescent="0.25">
      <c r="A320" s="172" t="s">
        <v>1136</v>
      </c>
      <c r="B320" s="66">
        <v>223020</v>
      </c>
      <c r="C320" s="66" t="s">
        <v>1137</v>
      </c>
      <c r="D320" s="62" t="s">
        <v>858</v>
      </c>
      <c r="E320" s="62"/>
      <c r="F320" s="62" t="s">
        <v>7</v>
      </c>
      <c r="G320" s="173">
        <v>120</v>
      </c>
      <c r="H320" s="173">
        <v>120</v>
      </c>
      <c r="I320" s="156">
        <v>10</v>
      </c>
      <c r="J320" s="67">
        <v>0.05</v>
      </c>
      <c r="K320" s="67">
        <v>0.05</v>
      </c>
      <c r="L320" s="64" t="s">
        <v>350</v>
      </c>
      <c r="M320" s="64" t="s">
        <v>2615</v>
      </c>
      <c r="N320" s="65">
        <v>161.06</v>
      </c>
      <c r="O320" s="694"/>
      <c r="Q320" s="40"/>
    </row>
    <row r="321" spans="1:17" x14ac:dyDescent="0.25">
      <c r="A321" s="172" t="s">
        <v>1138</v>
      </c>
      <c r="B321" s="66">
        <v>223021</v>
      </c>
      <c r="C321" s="66" t="s">
        <v>1139</v>
      </c>
      <c r="D321" s="62" t="s">
        <v>861</v>
      </c>
      <c r="E321" s="62"/>
      <c r="F321" s="62" t="s">
        <v>7</v>
      </c>
      <c r="G321" s="173">
        <v>100</v>
      </c>
      <c r="H321" s="173">
        <v>100</v>
      </c>
      <c r="I321" s="156">
        <v>10</v>
      </c>
      <c r="J321" s="67">
        <v>0.08</v>
      </c>
      <c r="K321" s="67">
        <v>0.06</v>
      </c>
      <c r="L321" s="64" t="s">
        <v>350</v>
      </c>
      <c r="M321" s="64" t="s">
        <v>2615</v>
      </c>
      <c r="N321" s="65">
        <v>186.87</v>
      </c>
      <c r="O321" s="694"/>
      <c r="Q321" s="40"/>
    </row>
    <row r="322" spans="1:17" x14ac:dyDescent="0.25">
      <c r="A322" s="172" t="s">
        <v>1140</v>
      </c>
      <c r="B322" s="66">
        <v>223022</v>
      </c>
      <c r="C322" s="66" t="s">
        <v>1141</v>
      </c>
      <c r="D322" s="62" t="s">
        <v>1142</v>
      </c>
      <c r="E322" s="62"/>
      <c r="F322" s="62" t="s">
        <v>7</v>
      </c>
      <c r="G322" s="173">
        <v>50</v>
      </c>
      <c r="H322" s="173">
        <v>50</v>
      </c>
      <c r="I322" s="156">
        <v>10</v>
      </c>
      <c r="J322" s="67">
        <v>0.23</v>
      </c>
      <c r="K322" s="67">
        <v>0.06</v>
      </c>
      <c r="L322" s="64" t="s">
        <v>350</v>
      </c>
      <c r="M322" s="64" t="s">
        <v>2615</v>
      </c>
      <c r="N322" s="65">
        <v>378.04</v>
      </c>
      <c r="O322" s="694"/>
      <c r="Q322" s="40"/>
    </row>
    <row r="323" spans="1:17" x14ac:dyDescent="0.25">
      <c r="A323" s="172" t="s">
        <v>1143</v>
      </c>
      <c r="B323" s="201">
        <v>223024</v>
      </c>
      <c r="C323" s="66" t="s">
        <v>1144</v>
      </c>
      <c r="D323" s="62" t="s">
        <v>864</v>
      </c>
      <c r="E323" s="62"/>
      <c r="F323" s="62" t="s">
        <v>7</v>
      </c>
      <c r="G323" s="173">
        <v>100</v>
      </c>
      <c r="H323" s="173">
        <v>100</v>
      </c>
      <c r="I323" s="156">
        <v>10</v>
      </c>
      <c r="J323" s="67">
        <v>0.26</v>
      </c>
      <c r="K323" s="67">
        <v>0.06</v>
      </c>
      <c r="L323" s="64" t="s">
        <v>350</v>
      </c>
      <c r="M323" s="64" t="s">
        <v>2615</v>
      </c>
      <c r="N323" s="65">
        <v>247.67</v>
      </c>
      <c r="O323" s="694"/>
      <c r="Q323" s="40"/>
    </row>
    <row r="324" spans="1:17" x14ac:dyDescent="0.25">
      <c r="A324" s="172" t="s">
        <v>1145</v>
      </c>
      <c r="B324" s="66">
        <v>223025</v>
      </c>
      <c r="C324" s="66" t="s">
        <v>1146</v>
      </c>
      <c r="D324" s="62" t="s">
        <v>1147</v>
      </c>
      <c r="E324" s="62"/>
      <c r="F324" s="62" t="s">
        <v>7</v>
      </c>
      <c r="G324" s="173">
        <v>40</v>
      </c>
      <c r="H324" s="173">
        <v>40</v>
      </c>
      <c r="I324" s="156">
        <v>10</v>
      </c>
      <c r="J324" s="67">
        <v>0.26</v>
      </c>
      <c r="K324" s="67">
        <v>7.0000000000000007E-2</v>
      </c>
      <c r="L324" s="64" t="s">
        <v>350</v>
      </c>
      <c r="M324" s="64" t="s">
        <v>2615</v>
      </c>
      <c r="N324" s="65">
        <v>394.53</v>
      </c>
      <c r="O324" s="694"/>
      <c r="Q324" s="40"/>
    </row>
    <row r="325" spans="1:17" ht="15.75" thickBot="1" x14ac:dyDescent="0.3">
      <c r="A325" s="184" t="s">
        <v>1148</v>
      </c>
      <c r="B325" s="76">
        <v>223032</v>
      </c>
      <c r="C325" s="76" t="s">
        <v>1149</v>
      </c>
      <c r="D325" s="78" t="s">
        <v>1150</v>
      </c>
      <c r="E325" s="78"/>
      <c r="F325" s="78" t="s">
        <v>7</v>
      </c>
      <c r="G325" s="185">
        <v>25</v>
      </c>
      <c r="H325" s="185">
        <v>25</v>
      </c>
      <c r="I325" s="186">
        <v>5</v>
      </c>
      <c r="J325" s="80">
        <v>0.38</v>
      </c>
      <c r="K325" s="80">
        <v>0.12</v>
      </c>
      <c r="L325" s="81" t="s">
        <v>350</v>
      </c>
      <c r="M325" s="81" t="s">
        <v>2615</v>
      </c>
      <c r="N325" s="82">
        <v>651.83000000000004</v>
      </c>
      <c r="O325" s="695"/>
      <c r="Q325" s="40"/>
    </row>
    <row r="326" spans="1:17" x14ac:dyDescent="0.25">
      <c r="A326" s="180" t="s">
        <v>1151</v>
      </c>
      <c r="B326" s="136">
        <v>225021</v>
      </c>
      <c r="C326" s="136" t="s">
        <v>1152</v>
      </c>
      <c r="D326" s="139" t="s">
        <v>861</v>
      </c>
      <c r="E326" s="139"/>
      <c r="F326" s="139" t="s">
        <v>7</v>
      </c>
      <c r="G326" s="181">
        <v>150</v>
      </c>
      <c r="H326" s="181">
        <v>150</v>
      </c>
      <c r="I326" s="182">
        <v>50</v>
      </c>
      <c r="J326" s="183">
        <v>0.04</v>
      </c>
      <c r="K326" s="183">
        <v>0.05</v>
      </c>
      <c r="L326" s="141" t="s">
        <v>350</v>
      </c>
      <c r="M326" s="141" t="s">
        <v>2615</v>
      </c>
      <c r="N326" s="142">
        <v>86.4</v>
      </c>
      <c r="O326" s="683" t="s">
        <v>2589</v>
      </c>
      <c r="Q326" s="40"/>
    </row>
    <row r="327" spans="1:17" x14ac:dyDescent="0.25">
      <c r="A327" s="172" t="s">
        <v>1153</v>
      </c>
      <c r="B327" s="66">
        <v>225026</v>
      </c>
      <c r="C327" s="66" t="s">
        <v>1154</v>
      </c>
      <c r="D327" s="62" t="s">
        <v>1147</v>
      </c>
      <c r="E327" s="62"/>
      <c r="F327" s="62" t="s">
        <v>7</v>
      </c>
      <c r="G327" s="173">
        <v>80</v>
      </c>
      <c r="H327" s="173">
        <v>80</v>
      </c>
      <c r="I327" s="156">
        <v>20</v>
      </c>
      <c r="J327" s="67" t="s">
        <v>575</v>
      </c>
      <c r="K327" s="67">
        <v>0.1</v>
      </c>
      <c r="L327" s="64" t="s">
        <v>350</v>
      </c>
      <c r="M327" s="64" t="s">
        <v>2615</v>
      </c>
      <c r="N327" s="65">
        <v>124.02</v>
      </c>
      <c r="O327" s="684"/>
      <c r="Q327" s="40"/>
    </row>
    <row r="328" spans="1:17" x14ac:dyDescent="0.25">
      <c r="A328" s="172" t="s">
        <v>1155</v>
      </c>
      <c r="B328" s="66">
        <v>225033</v>
      </c>
      <c r="C328" s="66" t="s">
        <v>1156</v>
      </c>
      <c r="D328" s="62" t="s">
        <v>1150</v>
      </c>
      <c r="E328" s="62"/>
      <c r="F328" s="62" t="s">
        <v>7</v>
      </c>
      <c r="G328" s="173">
        <v>45</v>
      </c>
      <c r="H328" s="173">
        <v>45</v>
      </c>
      <c r="I328" s="156">
        <v>15</v>
      </c>
      <c r="J328" s="67">
        <v>0.1</v>
      </c>
      <c r="K328" s="67">
        <v>0.18</v>
      </c>
      <c r="L328" s="64" t="s">
        <v>350</v>
      </c>
      <c r="M328" s="64" t="s">
        <v>2615</v>
      </c>
      <c r="N328" s="65">
        <v>175.76</v>
      </c>
      <c r="O328" s="684"/>
      <c r="Q328" s="40"/>
    </row>
    <row r="329" spans="1:17" x14ac:dyDescent="0.25">
      <c r="A329" s="172" t="s">
        <v>1157</v>
      </c>
      <c r="B329" s="66">
        <v>225040</v>
      </c>
      <c r="C329" s="66" t="s">
        <v>1158</v>
      </c>
      <c r="D329" s="62" t="s">
        <v>1159</v>
      </c>
      <c r="E329" s="62"/>
      <c r="F329" s="62" t="s">
        <v>7</v>
      </c>
      <c r="G329" s="173">
        <v>40</v>
      </c>
      <c r="H329" s="173">
        <v>40</v>
      </c>
      <c r="I329" s="156">
        <v>10</v>
      </c>
      <c r="J329" s="67">
        <v>0.16</v>
      </c>
      <c r="K329" s="67">
        <v>0.22</v>
      </c>
      <c r="L329" s="64" t="s">
        <v>350</v>
      </c>
      <c r="M329" s="64" t="s">
        <v>2615</v>
      </c>
      <c r="N329" s="65">
        <v>322.08</v>
      </c>
      <c r="O329" s="684"/>
      <c r="Q329" s="40"/>
    </row>
    <row r="330" spans="1:17" ht="15.75" thickBot="1" x14ac:dyDescent="0.3">
      <c r="A330" s="188" t="s">
        <v>1160</v>
      </c>
      <c r="B330" s="144">
        <v>225050</v>
      </c>
      <c r="C330" s="144" t="s">
        <v>1161</v>
      </c>
      <c r="D330" s="147" t="s">
        <v>1162</v>
      </c>
      <c r="E330" s="147"/>
      <c r="F330" s="147" t="s">
        <v>7</v>
      </c>
      <c r="G330" s="190">
        <v>20</v>
      </c>
      <c r="H330" s="190">
        <v>20</v>
      </c>
      <c r="I330" s="191">
        <v>1</v>
      </c>
      <c r="J330" s="149">
        <v>0.3</v>
      </c>
      <c r="K330" s="149">
        <v>0.41</v>
      </c>
      <c r="L330" s="150" t="s">
        <v>350</v>
      </c>
      <c r="M330" s="150" t="s">
        <v>2615</v>
      </c>
      <c r="N330" s="151">
        <v>515.79</v>
      </c>
      <c r="O330" s="684"/>
      <c r="Q330" s="40"/>
    </row>
    <row r="331" spans="1:17" ht="15.75" thickBot="1" x14ac:dyDescent="0.3">
      <c r="A331" s="192" t="s">
        <v>1163</v>
      </c>
      <c r="B331" s="193">
        <v>225022</v>
      </c>
      <c r="C331" s="193" t="s">
        <v>1164</v>
      </c>
      <c r="D331" s="194" t="s">
        <v>861</v>
      </c>
      <c r="E331" s="194"/>
      <c r="F331" s="194" t="s">
        <v>7</v>
      </c>
      <c r="G331" s="195">
        <v>150</v>
      </c>
      <c r="H331" s="195">
        <v>150</v>
      </c>
      <c r="I331" s="196">
        <v>50</v>
      </c>
      <c r="J331" s="197">
        <v>0.04</v>
      </c>
      <c r="K331" s="197">
        <v>0.05</v>
      </c>
      <c r="L331" s="198" t="s">
        <v>350</v>
      </c>
      <c r="M331" s="198" t="s">
        <v>2615</v>
      </c>
      <c r="N331" s="199">
        <v>76</v>
      </c>
      <c r="O331" s="685"/>
      <c r="Q331" s="40"/>
    </row>
    <row r="332" spans="1:17" x14ac:dyDescent="0.25">
      <c r="A332" s="180" t="s">
        <v>1165</v>
      </c>
      <c r="B332" s="223">
        <v>226017</v>
      </c>
      <c r="C332" s="136" t="s">
        <v>1166</v>
      </c>
      <c r="D332" s="139" t="s">
        <v>1135</v>
      </c>
      <c r="E332" s="139"/>
      <c r="F332" s="139" t="s">
        <v>7</v>
      </c>
      <c r="G332" s="181">
        <v>220</v>
      </c>
      <c r="H332" s="181">
        <v>220</v>
      </c>
      <c r="I332" s="182">
        <v>20</v>
      </c>
      <c r="J332" s="183">
        <v>0.05</v>
      </c>
      <c r="K332" s="183">
        <v>0.16</v>
      </c>
      <c r="L332" s="141" t="s">
        <v>350</v>
      </c>
      <c r="M332" s="141" t="s">
        <v>2615</v>
      </c>
      <c r="N332" s="142">
        <v>102.54</v>
      </c>
      <c r="O332" s="683" t="s">
        <v>2590</v>
      </c>
      <c r="Q332" s="40"/>
    </row>
    <row r="333" spans="1:17" x14ac:dyDescent="0.25">
      <c r="A333" s="172" t="s">
        <v>1167</v>
      </c>
      <c r="B333" s="66">
        <v>226020</v>
      </c>
      <c r="C333" s="66" t="s">
        <v>1168</v>
      </c>
      <c r="D333" s="62" t="s">
        <v>858</v>
      </c>
      <c r="E333" s="62"/>
      <c r="F333" s="62" t="s">
        <v>7</v>
      </c>
      <c r="G333" s="173">
        <v>300</v>
      </c>
      <c r="H333" s="173">
        <v>300</v>
      </c>
      <c r="I333" s="156">
        <v>25</v>
      </c>
      <c r="J333" s="67" t="s">
        <v>1169</v>
      </c>
      <c r="K333" s="67">
        <v>0.16</v>
      </c>
      <c r="L333" s="64" t="s">
        <v>350</v>
      </c>
      <c r="M333" s="64" t="s">
        <v>2615</v>
      </c>
      <c r="N333" s="65">
        <v>88.66</v>
      </c>
      <c r="O333" s="684"/>
      <c r="Q333" s="40"/>
    </row>
    <row r="334" spans="1:17" x14ac:dyDescent="0.25">
      <c r="A334" s="172" t="s">
        <v>1170</v>
      </c>
      <c r="B334" s="66">
        <v>226021</v>
      </c>
      <c r="C334" s="66" t="s">
        <v>1171</v>
      </c>
      <c r="D334" s="62" t="s">
        <v>861</v>
      </c>
      <c r="E334" s="62"/>
      <c r="F334" s="62" t="s">
        <v>7</v>
      </c>
      <c r="G334" s="173">
        <v>200</v>
      </c>
      <c r="H334" s="173">
        <v>200</v>
      </c>
      <c r="I334" s="156">
        <v>20</v>
      </c>
      <c r="J334" s="67">
        <v>0.05</v>
      </c>
      <c r="K334" s="67">
        <v>0.16</v>
      </c>
      <c r="L334" s="64" t="s">
        <v>350</v>
      </c>
      <c r="M334" s="64" t="s">
        <v>2615</v>
      </c>
      <c r="N334" s="65">
        <v>108.31</v>
      </c>
      <c r="O334" s="684"/>
      <c r="Q334" s="40"/>
    </row>
    <row r="335" spans="1:17" x14ac:dyDescent="0.25">
      <c r="A335" s="172" t="s">
        <v>1172</v>
      </c>
      <c r="B335" s="66">
        <v>226025</v>
      </c>
      <c r="C335" s="66" t="s">
        <v>1173</v>
      </c>
      <c r="D335" s="62" t="s">
        <v>864</v>
      </c>
      <c r="E335" s="62"/>
      <c r="F335" s="62" t="s">
        <v>7</v>
      </c>
      <c r="G335" s="173">
        <v>150</v>
      </c>
      <c r="H335" s="173">
        <v>150</v>
      </c>
      <c r="I335" s="156">
        <v>10</v>
      </c>
      <c r="J335" s="67">
        <v>0.05</v>
      </c>
      <c r="K335" s="67">
        <v>0.192</v>
      </c>
      <c r="L335" s="64" t="s">
        <v>350</v>
      </c>
      <c r="M335" s="64" t="s">
        <v>2615</v>
      </c>
      <c r="N335" s="65">
        <v>114.48</v>
      </c>
      <c r="O335" s="684"/>
      <c r="Q335" s="40"/>
    </row>
    <row r="336" spans="1:17" x14ac:dyDescent="0.25">
      <c r="A336" s="172" t="s">
        <v>1174</v>
      </c>
      <c r="B336" s="66">
        <v>226026</v>
      </c>
      <c r="C336" s="66" t="s">
        <v>1175</v>
      </c>
      <c r="D336" s="62" t="s">
        <v>1147</v>
      </c>
      <c r="E336" s="62"/>
      <c r="F336" s="62" t="s">
        <v>7</v>
      </c>
      <c r="G336" s="173">
        <v>120</v>
      </c>
      <c r="H336" s="173">
        <v>120</v>
      </c>
      <c r="I336" s="156">
        <v>10</v>
      </c>
      <c r="J336" s="67">
        <v>0.09</v>
      </c>
      <c r="K336" s="67">
        <v>0.192</v>
      </c>
      <c r="L336" s="64" t="s">
        <v>350</v>
      </c>
      <c r="M336" s="64" t="s">
        <v>2615</v>
      </c>
      <c r="N336" s="65">
        <v>163.88</v>
      </c>
      <c r="O336" s="684"/>
      <c r="Q336" s="40"/>
    </row>
    <row r="337" spans="1:17" ht="15.75" thickBot="1" x14ac:dyDescent="0.3">
      <c r="A337" s="188" t="s">
        <v>1176</v>
      </c>
      <c r="B337" s="144">
        <v>226032</v>
      </c>
      <c r="C337" s="144" t="s">
        <v>1177</v>
      </c>
      <c r="D337" s="147" t="s">
        <v>867</v>
      </c>
      <c r="E337" s="147"/>
      <c r="F337" s="147" t="s">
        <v>7</v>
      </c>
      <c r="G337" s="190">
        <v>100</v>
      </c>
      <c r="H337" s="190">
        <v>100</v>
      </c>
      <c r="I337" s="191">
        <v>10</v>
      </c>
      <c r="J337" s="149">
        <v>0.1</v>
      </c>
      <c r="K337" s="149">
        <v>0.48</v>
      </c>
      <c r="L337" s="150" t="s">
        <v>350</v>
      </c>
      <c r="M337" s="150" t="s">
        <v>2615</v>
      </c>
      <c r="N337" s="151">
        <v>183.41</v>
      </c>
      <c r="O337" s="684"/>
      <c r="Q337" s="40"/>
    </row>
    <row r="338" spans="1:17" x14ac:dyDescent="0.25">
      <c r="A338" s="169" t="s">
        <v>1178</v>
      </c>
      <c r="B338" s="52">
        <v>226022</v>
      </c>
      <c r="C338" s="52" t="s">
        <v>1179</v>
      </c>
      <c r="D338" s="54" t="s">
        <v>861</v>
      </c>
      <c r="E338" s="54"/>
      <c r="F338" s="54" t="s">
        <v>7</v>
      </c>
      <c r="G338" s="170">
        <v>200</v>
      </c>
      <c r="H338" s="170">
        <v>200</v>
      </c>
      <c r="I338" s="171">
        <v>20</v>
      </c>
      <c r="J338" s="56">
        <v>0.05</v>
      </c>
      <c r="K338" s="56">
        <v>0.16</v>
      </c>
      <c r="L338" s="57" t="s">
        <v>350</v>
      </c>
      <c r="M338" s="57" t="s">
        <v>2615</v>
      </c>
      <c r="N338" s="58">
        <v>100.55</v>
      </c>
      <c r="O338" s="684"/>
      <c r="Q338" s="40"/>
    </row>
    <row r="339" spans="1:17" ht="15.75" thickBot="1" x14ac:dyDescent="0.3">
      <c r="A339" s="184" t="s">
        <v>1180</v>
      </c>
      <c r="B339" s="76">
        <v>226027</v>
      </c>
      <c r="C339" s="76" t="s">
        <v>1181</v>
      </c>
      <c r="D339" s="78" t="s">
        <v>864</v>
      </c>
      <c r="E339" s="78"/>
      <c r="F339" s="78" t="s">
        <v>7</v>
      </c>
      <c r="G339" s="185">
        <v>150</v>
      </c>
      <c r="H339" s="185">
        <v>150</v>
      </c>
      <c r="I339" s="186">
        <v>10</v>
      </c>
      <c r="J339" s="80">
        <v>0.05</v>
      </c>
      <c r="K339" s="80">
        <v>0.192</v>
      </c>
      <c r="L339" s="81" t="s">
        <v>350</v>
      </c>
      <c r="M339" s="81" t="s">
        <v>2615</v>
      </c>
      <c r="N339" s="82">
        <v>106.97</v>
      </c>
      <c r="O339" s="684"/>
      <c r="Q339" s="40"/>
    </row>
    <row r="340" spans="1:17" x14ac:dyDescent="0.25">
      <c r="A340" s="180" t="s">
        <v>1182</v>
      </c>
      <c r="B340" s="136">
        <v>224020</v>
      </c>
      <c r="C340" s="136" t="s">
        <v>1183</v>
      </c>
      <c r="D340" s="139">
        <v>20</v>
      </c>
      <c r="E340" s="139"/>
      <c r="F340" s="139" t="s">
        <v>7</v>
      </c>
      <c r="G340" s="181">
        <v>200</v>
      </c>
      <c r="H340" s="181">
        <v>200</v>
      </c>
      <c r="I340" s="182">
        <v>10</v>
      </c>
      <c r="J340" s="183">
        <v>0.08</v>
      </c>
      <c r="K340" s="183">
        <v>0.15</v>
      </c>
      <c r="L340" s="141" t="s">
        <v>350</v>
      </c>
      <c r="M340" s="141" t="s">
        <v>2615</v>
      </c>
      <c r="N340" s="580">
        <v>167.31</v>
      </c>
      <c r="O340" s="696" t="s">
        <v>2591</v>
      </c>
      <c r="Q340" s="40"/>
    </row>
    <row r="341" spans="1:17" x14ac:dyDescent="0.25">
      <c r="A341" s="172" t="s">
        <v>1184</v>
      </c>
      <c r="B341" s="66">
        <v>224025</v>
      </c>
      <c r="C341" s="66" t="s">
        <v>1185</v>
      </c>
      <c r="D341" s="62">
        <v>25</v>
      </c>
      <c r="E341" s="62"/>
      <c r="F341" s="62" t="s">
        <v>7</v>
      </c>
      <c r="G341" s="173">
        <v>120</v>
      </c>
      <c r="H341" s="173">
        <v>120</v>
      </c>
      <c r="I341" s="156">
        <v>5</v>
      </c>
      <c r="J341" s="67" t="s">
        <v>1186</v>
      </c>
      <c r="K341" s="62">
        <v>0.2</v>
      </c>
      <c r="L341" s="64" t="s">
        <v>350</v>
      </c>
      <c r="M341" s="64" t="s">
        <v>2615</v>
      </c>
      <c r="N341" s="581">
        <v>255.98</v>
      </c>
      <c r="O341" s="697"/>
      <c r="Q341" s="40"/>
    </row>
    <row r="342" spans="1:17" x14ac:dyDescent="0.25">
      <c r="A342" s="172" t="s">
        <v>1187</v>
      </c>
      <c r="B342" s="66">
        <v>224032</v>
      </c>
      <c r="C342" s="66" t="s">
        <v>1188</v>
      </c>
      <c r="D342" s="62">
        <v>32</v>
      </c>
      <c r="E342" s="62"/>
      <c r="F342" s="62" t="s">
        <v>7</v>
      </c>
      <c r="G342" s="173">
        <v>70</v>
      </c>
      <c r="H342" s="173">
        <v>70</v>
      </c>
      <c r="I342" s="156">
        <v>5</v>
      </c>
      <c r="J342" s="67">
        <v>0.19</v>
      </c>
      <c r="K342" s="67">
        <v>0.25</v>
      </c>
      <c r="L342" s="64" t="s">
        <v>350</v>
      </c>
      <c r="M342" s="64" t="s">
        <v>2615</v>
      </c>
      <c r="N342" s="581">
        <v>356.92</v>
      </c>
      <c r="O342" s="697"/>
      <c r="Q342" s="40"/>
    </row>
    <row r="343" spans="1:17" x14ac:dyDescent="0.25">
      <c r="A343" s="172" t="s">
        <v>1189</v>
      </c>
      <c r="B343" s="66">
        <v>224040</v>
      </c>
      <c r="C343" s="66" t="s">
        <v>1190</v>
      </c>
      <c r="D343" s="62">
        <v>40</v>
      </c>
      <c r="E343" s="62"/>
      <c r="F343" s="62" t="s">
        <v>7</v>
      </c>
      <c r="G343" s="173">
        <v>50</v>
      </c>
      <c r="H343" s="173">
        <v>50</v>
      </c>
      <c r="I343" s="156">
        <v>5</v>
      </c>
      <c r="J343" s="67">
        <v>0.27</v>
      </c>
      <c r="K343" s="67">
        <v>0.35</v>
      </c>
      <c r="L343" s="64" t="s">
        <v>350</v>
      </c>
      <c r="M343" s="64" t="s">
        <v>2615</v>
      </c>
      <c r="N343" s="581">
        <v>562.11</v>
      </c>
      <c r="O343" s="697"/>
      <c r="Q343" s="40"/>
    </row>
    <row r="344" spans="1:17" ht="15.75" thickBot="1" x14ac:dyDescent="0.3">
      <c r="A344" s="188" t="s">
        <v>1191</v>
      </c>
      <c r="B344" s="144">
        <v>224050</v>
      </c>
      <c r="C344" s="144" t="s">
        <v>1192</v>
      </c>
      <c r="D344" s="147">
        <v>50</v>
      </c>
      <c r="E344" s="147"/>
      <c r="F344" s="147" t="s">
        <v>7</v>
      </c>
      <c r="G344" s="190">
        <v>25</v>
      </c>
      <c r="H344" s="190">
        <v>25</v>
      </c>
      <c r="I344" s="191">
        <v>5</v>
      </c>
      <c r="J344" s="149">
        <v>0.49</v>
      </c>
      <c r="K344" s="149">
        <v>0.65</v>
      </c>
      <c r="L344" s="150" t="s">
        <v>350</v>
      </c>
      <c r="M344" s="150" t="s">
        <v>2615</v>
      </c>
      <c r="N344" s="582">
        <v>973.13</v>
      </c>
      <c r="O344" s="698"/>
      <c r="Q344" s="40"/>
    </row>
    <row r="345" spans="1:17" x14ac:dyDescent="0.25">
      <c r="A345" s="169" t="s">
        <v>1193</v>
      </c>
      <c r="B345" s="52">
        <v>227020</v>
      </c>
      <c r="C345" s="52" t="s">
        <v>1194</v>
      </c>
      <c r="D345" s="54" t="s">
        <v>858</v>
      </c>
      <c r="E345" s="54"/>
      <c r="F345" s="54" t="s">
        <v>7</v>
      </c>
      <c r="G345" s="170">
        <v>250</v>
      </c>
      <c r="H345" s="170">
        <v>250</v>
      </c>
      <c r="I345" s="171">
        <v>25</v>
      </c>
      <c r="J345" s="56">
        <v>0.04</v>
      </c>
      <c r="K345" s="56">
        <v>1.6E-2</v>
      </c>
      <c r="L345" s="57" t="s">
        <v>350</v>
      </c>
      <c r="M345" s="57" t="s">
        <v>2615</v>
      </c>
      <c r="N345" s="58">
        <v>94.49</v>
      </c>
      <c r="O345" s="683" t="s">
        <v>2609</v>
      </c>
      <c r="Q345" s="40"/>
    </row>
    <row r="346" spans="1:17" x14ac:dyDescent="0.25">
      <c r="A346" s="172" t="s">
        <v>1195</v>
      </c>
      <c r="B346" s="66">
        <v>227021</v>
      </c>
      <c r="C346" s="66" t="s">
        <v>1196</v>
      </c>
      <c r="D346" s="62" t="s">
        <v>861</v>
      </c>
      <c r="E346" s="62"/>
      <c r="F346" s="62" t="s">
        <v>7</v>
      </c>
      <c r="G346" s="173">
        <v>180</v>
      </c>
      <c r="H346" s="173">
        <v>180</v>
      </c>
      <c r="I346" s="156">
        <v>20</v>
      </c>
      <c r="J346" s="67" t="s">
        <v>1094</v>
      </c>
      <c r="K346" s="67">
        <v>0.03</v>
      </c>
      <c r="L346" s="64" t="s">
        <v>350</v>
      </c>
      <c r="M346" s="64" t="s">
        <v>2615</v>
      </c>
      <c r="N346" s="65">
        <v>110.91</v>
      </c>
      <c r="O346" s="684"/>
      <c r="Q346" s="40"/>
    </row>
    <row r="347" spans="1:17" ht="15.75" thickBot="1" x14ac:dyDescent="0.3">
      <c r="A347" s="184" t="s">
        <v>1197</v>
      </c>
      <c r="B347" s="76">
        <v>227025</v>
      </c>
      <c r="C347" s="76" t="s">
        <v>1198</v>
      </c>
      <c r="D347" s="78" t="s">
        <v>864</v>
      </c>
      <c r="E347" s="78"/>
      <c r="F347" s="78" t="s">
        <v>7</v>
      </c>
      <c r="G347" s="185">
        <v>120</v>
      </c>
      <c r="H347" s="185">
        <v>120</v>
      </c>
      <c r="I347" s="186">
        <v>10</v>
      </c>
      <c r="J347" s="80">
        <v>0.06</v>
      </c>
      <c r="K347" s="80">
        <v>0.1</v>
      </c>
      <c r="L347" s="81" t="s">
        <v>350</v>
      </c>
      <c r="M347" s="81" t="s">
        <v>2615</v>
      </c>
      <c r="N347" s="82">
        <v>116.12</v>
      </c>
      <c r="O347" s="684"/>
      <c r="Q347" s="40"/>
    </row>
    <row r="348" spans="1:17" ht="15.75" thickBot="1" x14ac:dyDescent="0.3">
      <c r="A348" s="230" t="s">
        <v>1199</v>
      </c>
      <c r="B348" s="231">
        <v>227022</v>
      </c>
      <c r="C348" s="231" t="s">
        <v>1200</v>
      </c>
      <c r="D348" s="232" t="s">
        <v>861</v>
      </c>
      <c r="E348" s="232"/>
      <c r="F348" s="232" t="s">
        <v>7</v>
      </c>
      <c r="G348" s="233">
        <v>180</v>
      </c>
      <c r="H348" s="233">
        <v>180</v>
      </c>
      <c r="I348" s="234">
        <v>20</v>
      </c>
      <c r="J348" s="235">
        <v>0.06</v>
      </c>
      <c r="K348" s="235">
        <v>1.6E-2</v>
      </c>
      <c r="L348" s="236" t="s">
        <v>350</v>
      </c>
      <c r="M348" s="236" t="s">
        <v>2615</v>
      </c>
      <c r="N348" s="237">
        <v>112.16</v>
      </c>
      <c r="O348" s="684"/>
      <c r="Q348" s="40"/>
    </row>
    <row r="349" spans="1:17" x14ac:dyDescent="0.25">
      <c r="A349" s="169" t="s">
        <v>1201</v>
      </c>
      <c r="B349" s="52">
        <v>228021</v>
      </c>
      <c r="C349" s="52" t="s">
        <v>1202</v>
      </c>
      <c r="D349" s="54" t="s">
        <v>1203</v>
      </c>
      <c r="E349" s="54"/>
      <c r="F349" s="54" t="s">
        <v>7</v>
      </c>
      <c r="G349" s="170">
        <v>130</v>
      </c>
      <c r="H349" s="170">
        <v>130</v>
      </c>
      <c r="I349" s="171">
        <v>10</v>
      </c>
      <c r="J349" s="56">
        <v>7.0000000000000007E-2</v>
      </c>
      <c r="K349" s="56">
        <v>0.24</v>
      </c>
      <c r="L349" s="57" t="s">
        <v>350</v>
      </c>
      <c r="M349" s="57" t="s">
        <v>2615</v>
      </c>
      <c r="N349" s="58">
        <v>106.88</v>
      </c>
      <c r="O349" s="683" t="s">
        <v>2610</v>
      </c>
      <c r="Q349" s="40"/>
    </row>
    <row r="350" spans="1:17" x14ac:dyDescent="0.25">
      <c r="A350" s="172" t="s">
        <v>1204</v>
      </c>
      <c r="B350" s="66">
        <v>228025</v>
      </c>
      <c r="C350" s="66" t="s">
        <v>1205</v>
      </c>
      <c r="D350" s="62" t="s">
        <v>1206</v>
      </c>
      <c r="E350" s="62"/>
      <c r="F350" s="62" t="s">
        <v>7</v>
      </c>
      <c r="G350" s="173">
        <v>80</v>
      </c>
      <c r="H350" s="173">
        <v>80</v>
      </c>
      <c r="I350" s="156">
        <v>10</v>
      </c>
      <c r="J350" s="67" t="s">
        <v>1000</v>
      </c>
      <c r="K350" s="67">
        <v>0.32</v>
      </c>
      <c r="L350" s="64" t="s">
        <v>350</v>
      </c>
      <c r="M350" s="64" t="s">
        <v>2615</v>
      </c>
      <c r="N350" s="65">
        <v>113.35</v>
      </c>
      <c r="O350" s="684"/>
      <c r="Q350" s="40"/>
    </row>
    <row r="351" spans="1:17" x14ac:dyDescent="0.25">
      <c r="A351" s="172" t="s">
        <v>1207</v>
      </c>
      <c r="B351" s="66">
        <v>228033</v>
      </c>
      <c r="C351" s="66" t="s">
        <v>1208</v>
      </c>
      <c r="D351" s="62" t="s">
        <v>1209</v>
      </c>
      <c r="E351" s="62"/>
      <c r="F351" s="62" t="s">
        <v>7</v>
      </c>
      <c r="G351" s="173">
        <v>60</v>
      </c>
      <c r="H351" s="173">
        <v>60</v>
      </c>
      <c r="I351" s="156">
        <v>10</v>
      </c>
      <c r="J351" s="67">
        <v>0.11</v>
      </c>
      <c r="K351" s="67">
        <v>0.38400000000000001</v>
      </c>
      <c r="L351" s="64" t="s">
        <v>350</v>
      </c>
      <c r="M351" s="64" t="s">
        <v>2615</v>
      </c>
      <c r="N351" s="65">
        <v>130.5</v>
      </c>
      <c r="O351" s="684"/>
      <c r="Q351" s="40"/>
    </row>
    <row r="352" spans="1:17" ht="15.75" thickBot="1" x14ac:dyDescent="0.3">
      <c r="A352" s="184" t="s">
        <v>1210</v>
      </c>
      <c r="B352" s="76">
        <v>228032</v>
      </c>
      <c r="C352" s="76" t="s">
        <v>1211</v>
      </c>
      <c r="D352" s="78" t="s">
        <v>1212</v>
      </c>
      <c r="E352" s="78"/>
      <c r="F352" s="78" t="s">
        <v>7</v>
      </c>
      <c r="G352" s="185">
        <v>50</v>
      </c>
      <c r="H352" s="185">
        <v>50</v>
      </c>
      <c r="I352" s="186">
        <v>10</v>
      </c>
      <c r="J352" s="80">
        <v>0.13</v>
      </c>
      <c r="K352" s="80">
        <v>0.38400000000000001</v>
      </c>
      <c r="L352" s="81" t="s">
        <v>350</v>
      </c>
      <c r="M352" s="81" t="s">
        <v>2615</v>
      </c>
      <c r="N352" s="82">
        <v>203.74</v>
      </c>
      <c r="O352" s="684"/>
      <c r="Q352" s="40"/>
    </row>
    <row r="353" spans="1:17" x14ac:dyDescent="0.25">
      <c r="A353" s="180" t="s">
        <v>1213</v>
      </c>
      <c r="B353" s="223">
        <v>228022</v>
      </c>
      <c r="C353" s="136" t="s">
        <v>1214</v>
      </c>
      <c r="D353" s="139" t="s">
        <v>1203</v>
      </c>
      <c r="E353" s="139"/>
      <c r="F353" s="139" t="s">
        <v>7</v>
      </c>
      <c r="G353" s="181">
        <v>130</v>
      </c>
      <c r="H353" s="181">
        <v>130</v>
      </c>
      <c r="I353" s="182">
        <v>20</v>
      </c>
      <c r="J353" s="183">
        <v>7.0000000000000007E-2</v>
      </c>
      <c r="K353" s="183">
        <v>0.24</v>
      </c>
      <c r="L353" s="141" t="s">
        <v>350</v>
      </c>
      <c r="M353" s="141" t="s">
        <v>2615</v>
      </c>
      <c r="N353" s="142">
        <v>120.21</v>
      </c>
      <c r="O353" s="686"/>
      <c r="Q353" s="40"/>
    </row>
    <row r="354" spans="1:17" ht="15.75" thickBot="1" x14ac:dyDescent="0.3">
      <c r="A354" s="188" t="s">
        <v>1215</v>
      </c>
      <c r="B354" s="189">
        <v>228026</v>
      </c>
      <c r="C354" s="144" t="s">
        <v>1216</v>
      </c>
      <c r="D354" s="147" t="s">
        <v>1206</v>
      </c>
      <c r="E354" s="147"/>
      <c r="F354" s="147" t="s">
        <v>7</v>
      </c>
      <c r="G354" s="190">
        <v>80</v>
      </c>
      <c r="H354" s="190">
        <v>80</v>
      </c>
      <c r="I354" s="191">
        <v>10</v>
      </c>
      <c r="J354" s="149">
        <v>0.08</v>
      </c>
      <c r="K354" s="149">
        <v>0.32</v>
      </c>
      <c r="L354" s="150" t="s">
        <v>350</v>
      </c>
      <c r="M354" s="150" t="s">
        <v>2615</v>
      </c>
      <c r="N354" s="151">
        <v>126.94</v>
      </c>
      <c r="O354" s="687"/>
      <c r="Q354" s="40"/>
    </row>
    <row r="355" spans="1:17" x14ac:dyDescent="0.25">
      <c r="A355" s="169" t="s">
        <v>1217</v>
      </c>
      <c r="B355" s="52">
        <v>230040</v>
      </c>
      <c r="C355" s="52" t="s">
        <v>1218</v>
      </c>
      <c r="D355" s="54" t="s">
        <v>1219</v>
      </c>
      <c r="E355" s="54"/>
      <c r="F355" s="54" t="s">
        <v>7</v>
      </c>
      <c r="G355" s="170">
        <v>40</v>
      </c>
      <c r="H355" s="170">
        <v>40</v>
      </c>
      <c r="I355" s="171">
        <v>4</v>
      </c>
      <c r="J355" s="56">
        <v>7.0000000000000007E-2</v>
      </c>
      <c r="K355" s="56">
        <v>0.35</v>
      </c>
      <c r="L355" s="57" t="s">
        <v>350</v>
      </c>
      <c r="M355" s="57" t="s">
        <v>2615</v>
      </c>
      <c r="N355" s="58">
        <v>71.260000000000005</v>
      </c>
      <c r="O355" s="683" t="s">
        <v>2611</v>
      </c>
      <c r="Q355" s="40"/>
    </row>
    <row r="356" spans="1:17" x14ac:dyDescent="0.25">
      <c r="A356" s="172" t="s">
        <v>1220</v>
      </c>
      <c r="B356" s="66">
        <v>230050</v>
      </c>
      <c r="C356" s="66" t="s">
        <v>1221</v>
      </c>
      <c r="D356" s="62" t="s">
        <v>1222</v>
      </c>
      <c r="E356" s="62"/>
      <c r="F356" s="62" t="s">
        <v>7</v>
      </c>
      <c r="G356" s="173">
        <v>40</v>
      </c>
      <c r="H356" s="173">
        <v>40</v>
      </c>
      <c r="I356" s="156">
        <v>2</v>
      </c>
      <c r="J356" s="67" t="s">
        <v>1128</v>
      </c>
      <c r="K356" s="62">
        <v>0.55000000000000004</v>
      </c>
      <c r="L356" s="64" t="s">
        <v>350</v>
      </c>
      <c r="M356" s="64" t="s">
        <v>2615</v>
      </c>
      <c r="N356" s="65">
        <v>84.44</v>
      </c>
      <c r="O356" s="684"/>
      <c r="Q356" s="40"/>
    </row>
    <row r="357" spans="1:17" x14ac:dyDescent="0.25">
      <c r="A357" s="172" t="s">
        <v>1223</v>
      </c>
      <c r="B357" s="66">
        <v>230063</v>
      </c>
      <c r="C357" s="66" t="s">
        <v>1224</v>
      </c>
      <c r="D357" s="62" t="s">
        <v>1225</v>
      </c>
      <c r="E357" s="62"/>
      <c r="F357" s="62" t="s">
        <v>7</v>
      </c>
      <c r="G357" s="173">
        <v>20</v>
      </c>
      <c r="H357" s="173">
        <v>20</v>
      </c>
      <c r="I357" s="156">
        <v>2</v>
      </c>
      <c r="J357" s="67">
        <v>0.15</v>
      </c>
      <c r="K357" s="67">
        <v>0.67200000000000004</v>
      </c>
      <c r="L357" s="64" t="s">
        <v>350</v>
      </c>
      <c r="M357" s="64" t="s">
        <v>2615</v>
      </c>
      <c r="N357" s="65">
        <v>135.91</v>
      </c>
      <c r="O357" s="684"/>
      <c r="Q357" s="40"/>
    </row>
    <row r="358" spans="1:17" x14ac:dyDescent="0.25">
      <c r="A358" s="172" t="s">
        <v>1226</v>
      </c>
      <c r="B358" s="66">
        <v>230075</v>
      </c>
      <c r="C358" s="66" t="s">
        <v>1227</v>
      </c>
      <c r="D358" s="62" t="s">
        <v>1228</v>
      </c>
      <c r="E358" s="62"/>
      <c r="F358" s="62" t="s">
        <v>7</v>
      </c>
      <c r="G358" s="173">
        <v>15</v>
      </c>
      <c r="H358" s="173">
        <v>15</v>
      </c>
      <c r="I358" s="156">
        <v>1</v>
      </c>
      <c r="J358" s="67">
        <v>0.26</v>
      </c>
      <c r="K358" s="67">
        <v>1.2</v>
      </c>
      <c r="L358" s="64" t="s">
        <v>350</v>
      </c>
      <c r="M358" s="64" t="s">
        <v>2615</v>
      </c>
      <c r="N358" s="65">
        <v>222.99</v>
      </c>
      <c r="O358" s="684"/>
      <c r="Q358" s="40"/>
    </row>
    <row r="359" spans="1:17" x14ac:dyDescent="0.25">
      <c r="A359" s="172" t="s">
        <v>1229</v>
      </c>
      <c r="B359" s="66">
        <v>230090</v>
      </c>
      <c r="C359" s="66" t="s">
        <v>1230</v>
      </c>
      <c r="D359" s="62" t="s">
        <v>1231</v>
      </c>
      <c r="E359" s="62"/>
      <c r="F359" s="62" t="s">
        <v>7</v>
      </c>
      <c r="G359" s="173">
        <v>10</v>
      </c>
      <c r="H359" s="173">
        <v>10</v>
      </c>
      <c r="I359" s="156">
        <v>1</v>
      </c>
      <c r="J359" s="67">
        <v>0.37</v>
      </c>
      <c r="K359" s="67">
        <v>1.35</v>
      </c>
      <c r="L359" s="64" t="s">
        <v>350</v>
      </c>
      <c r="M359" s="64" t="s">
        <v>2615</v>
      </c>
      <c r="N359" s="65">
        <v>298.20999999999998</v>
      </c>
      <c r="O359" s="684"/>
      <c r="Q359" s="40"/>
    </row>
    <row r="360" spans="1:17" x14ac:dyDescent="0.25">
      <c r="A360" s="172" t="s">
        <v>1232</v>
      </c>
      <c r="B360" s="66">
        <v>230110</v>
      </c>
      <c r="C360" s="66" t="s">
        <v>1233</v>
      </c>
      <c r="D360" s="62" t="s">
        <v>1234</v>
      </c>
      <c r="E360" s="62"/>
      <c r="F360" s="62" t="s">
        <v>7</v>
      </c>
      <c r="G360" s="173">
        <v>5</v>
      </c>
      <c r="H360" s="173">
        <v>5</v>
      </c>
      <c r="I360" s="156">
        <v>1</v>
      </c>
      <c r="J360" s="67">
        <v>0.62</v>
      </c>
      <c r="K360" s="67">
        <v>2.4500000000000002</v>
      </c>
      <c r="L360" s="64" t="s">
        <v>350</v>
      </c>
      <c r="M360" s="64" t="s">
        <v>2615</v>
      </c>
      <c r="N360" s="65">
        <v>393.22</v>
      </c>
      <c r="O360" s="684"/>
      <c r="Q360" s="40"/>
    </row>
    <row r="361" spans="1:17" x14ac:dyDescent="0.25">
      <c r="A361" s="172" t="s">
        <v>1235</v>
      </c>
      <c r="B361" s="66" t="s">
        <v>1236</v>
      </c>
      <c r="C361" s="66" t="s">
        <v>1237</v>
      </c>
      <c r="D361" s="62" t="s">
        <v>1238</v>
      </c>
      <c r="E361" s="62"/>
      <c r="F361" s="62" t="s">
        <v>7</v>
      </c>
      <c r="G361" s="173">
        <v>10</v>
      </c>
      <c r="H361" s="173">
        <v>10</v>
      </c>
      <c r="I361" s="156">
        <v>1</v>
      </c>
      <c r="J361" s="67">
        <v>0.36</v>
      </c>
      <c r="K361" s="67">
        <v>2.23</v>
      </c>
      <c r="L361" s="64" t="s">
        <v>350</v>
      </c>
      <c r="M361" s="64" t="s">
        <v>2615</v>
      </c>
      <c r="N361" s="65">
        <v>526.48</v>
      </c>
      <c r="O361" s="684"/>
      <c r="Q361" s="40"/>
    </row>
    <row r="362" spans="1:17" ht="15.75" thickBot="1" x14ac:dyDescent="0.3">
      <c r="A362" s="184" t="s">
        <v>1239</v>
      </c>
      <c r="B362" s="222" t="s">
        <v>1239</v>
      </c>
      <c r="C362" s="76" t="s">
        <v>1240</v>
      </c>
      <c r="D362" s="78" t="s">
        <v>1241</v>
      </c>
      <c r="E362" s="78"/>
      <c r="F362" s="78" t="s">
        <v>7</v>
      </c>
      <c r="G362" s="185">
        <v>1</v>
      </c>
      <c r="H362" s="185">
        <v>1</v>
      </c>
      <c r="I362" s="186">
        <v>1</v>
      </c>
      <c r="J362" s="80">
        <v>1.3380000000000001</v>
      </c>
      <c r="K362" s="80">
        <v>5.3840000000000003</v>
      </c>
      <c r="L362" s="81" t="s">
        <v>350</v>
      </c>
      <c r="M362" s="81" t="s">
        <v>2615</v>
      </c>
      <c r="N362" s="82">
        <v>2702.33</v>
      </c>
      <c r="O362" s="685"/>
      <c r="Q362" s="40"/>
    </row>
    <row r="363" spans="1:17" x14ac:dyDescent="0.25">
      <c r="A363" s="180" t="s">
        <v>1242</v>
      </c>
      <c r="B363" s="136">
        <v>231040</v>
      </c>
      <c r="C363" s="136" t="s">
        <v>1243</v>
      </c>
      <c r="D363" s="139" t="s">
        <v>1219</v>
      </c>
      <c r="E363" s="139"/>
      <c r="F363" s="139" t="s">
        <v>7</v>
      </c>
      <c r="G363" s="181">
        <v>1</v>
      </c>
      <c r="H363" s="181">
        <v>1</v>
      </c>
      <c r="I363" s="182">
        <v>1</v>
      </c>
      <c r="J363" s="183">
        <v>1.42</v>
      </c>
      <c r="K363" s="183">
        <v>0.35</v>
      </c>
      <c r="L363" s="141" t="s">
        <v>1244</v>
      </c>
      <c r="M363" s="141" t="s">
        <v>2615</v>
      </c>
      <c r="N363" s="142">
        <v>380.06</v>
      </c>
      <c r="O363" s="683" t="s">
        <v>2592</v>
      </c>
      <c r="Q363" s="40"/>
    </row>
    <row r="364" spans="1:17" x14ac:dyDescent="0.25">
      <c r="A364" s="172" t="s">
        <v>1245</v>
      </c>
      <c r="B364" s="66">
        <v>231050</v>
      </c>
      <c r="C364" s="66" t="s">
        <v>1246</v>
      </c>
      <c r="D364" s="62" t="s">
        <v>1222</v>
      </c>
      <c r="E364" s="62"/>
      <c r="F364" s="62" t="s">
        <v>7</v>
      </c>
      <c r="G364" s="173">
        <v>28</v>
      </c>
      <c r="H364" s="173">
        <v>28</v>
      </c>
      <c r="I364" s="156">
        <v>1</v>
      </c>
      <c r="J364" s="67" t="s">
        <v>1247</v>
      </c>
      <c r="K364" s="62">
        <v>0.38</v>
      </c>
      <c r="L364" s="64" t="s">
        <v>1244</v>
      </c>
      <c r="M364" s="64" t="s">
        <v>2615</v>
      </c>
      <c r="N364" s="65">
        <v>386.02</v>
      </c>
      <c r="O364" s="684"/>
      <c r="Q364" s="40"/>
    </row>
    <row r="365" spans="1:17" x14ac:dyDescent="0.25">
      <c r="A365" s="172" t="s">
        <v>1248</v>
      </c>
      <c r="B365" s="66">
        <v>231063</v>
      </c>
      <c r="C365" s="66" t="s">
        <v>1249</v>
      </c>
      <c r="D365" s="62" t="s">
        <v>1225</v>
      </c>
      <c r="E365" s="62"/>
      <c r="F365" s="62" t="s">
        <v>7</v>
      </c>
      <c r="G365" s="173">
        <v>21</v>
      </c>
      <c r="H365" s="173">
        <v>21</v>
      </c>
      <c r="I365" s="156">
        <v>1</v>
      </c>
      <c r="J365" s="67">
        <v>2.23</v>
      </c>
      <c r="K365" s="67">
        <v>0.45</v>
      </c>
      <c r="L365" s="64" t="s">
        <v>1244</v>
      </c>
      <c r="M365" s="64" t="s">
        <v>2615</v>
      </c>
      <c r="N365" s="65">
        <v>432.98</v>
      </c>
      <c r="O365" s="684"/>
      <c r="Q365" s="40"/>
    </row>
    <row r="366" spans="1:17" x14ac:dyDescent="0.25">
      <c r="A366" s="172" t="s">
        <v>1250</v>
      </c>
      <c r="B366" s="66">
        <v>231075</v>
      </c>
      <c r="C366" s="66" t="s">
        <v>1251</v>
      </c>
      <c r="D366" s="62" t="s">
        <v>1228</v>
      </c>
      <c r="E366" s="62"/>
      <c r="F366" s="62" t="s">
        <v>7</v>
      </c>
      <c r="G366" s="173">
        <v>14</v>
      </c>
      <c r="H366" s="173">
        <v>14</v>
      </c>
      <c r="I366" s="156">
        <v>1</v>
      </c>
      <c r="J366" s="67">
        <v>2.48</v>
      </c>
      <c r="K366" s="67">
        <v>0.55000000000000004</v>
      </c>
      <c r="L366" s="64" t="s">
        <v>1244</v>
      </c>
      <c r="M366" s="64" t="s">
        <v>2615</v>
      </c>
      <c r="N366" s="65">
        <v>605.67999999999995</v>
      </c>
      <c r="O366" s="684"/>
      <c r="Q366" s="40"/>
    </row>
    <row r="367" spans="1:17" x14ac:dyDescent="0.25">
      <c r="A367" s="172" t="s">
        <v>1252</v>
      </c>
      <c r="B367" s="66">
        <v>231090</v>
      </c>
      <c r="C367" s="66" t="s">
        <v>1253</v>
      </c>
      <c r="D367" s="62" t="s">
        <v>1231</v>
      </c>
      <c r="E367" s="62"/>
      <c r="F367" s="62" t="s">
        <v>7</v>
      </c>
      <c r="G367" s="173">
        <v>14</v>
      </c>
      <c r="H367" s="173">
        <v>14</v>
      </c>
      <c r="I367" s="156">
        <v>1</v>
      </c>
      <c r="J367" s="67">
        <v>3.25</v>
      </c>
      <c r="K367" s="67">
        <v>0.8</v>
      </c>
      <c r="L367" s="64" t="s">
        <v>1244</v>
      </c>
      <c r="M367" s="64" t="s">
        <v>2615</v>
      </c>
      <c r="N367" s="65">
        <v>659.87</v>
      </c>
      <c r="O367" s="684"/>
      <c r="Q367" s="40"/>
    </row>
    <row r="368" spans="1:17" x14ac:dyDescent="0.25">
      <c r="A368" s="172" t="s">
        <v>1254</v>
      </c>
      <c r="B368" s="66">
        <v>231110</v>
      </c>
      <c r="C368" s="66" t="s">
        <v>1255</v>
      </c>
      <c r="D368" s="62" t="s">
        <v>1234</v>
      </c>
      <c r="E368" s="62"/>
      <c r="F368" s="62" t="s">
        <v>7</v>
      </c>
      <c r="G368" s="173">
        <v>8</v>
      </c>
      <c r="H368" s="173">
        <v>8</v>
      </c>
      <c r="I368" s="156">
        <v>1</v>
      </c>
      <c r="J368" s="67">
        <v>3.6</v>
      </c>
      <c r="K368" s="67">
        <v>0.97</v>
      </c>
      <c r="L368" s="64" t="s">
        <v>1244</v>
      </c>
      <c r="M368" s="64" t="s">
        <v>2615</v>
      </c>
      <c r="N368" s="65">
        <v>817.57</v>
      </c>
      <c r="O368" s="684"/>
      <c r="Q368" s="40"/>
    </row>
    <row r="369" spans="1:17" x14ac:dyDescent="0.25">
      <c r="A369" s="188" t="s">
        <v>1256</v>
      </c>
      <c r="B369" s="189">
        <v>231125</v>
      </c>
      <c r="C369" s="144" t="s">
        <v>1257</v>
      </c>
      <c r="D369" s="147" t="s">
        <v>1238</v>
      </c>
      <c r="E369" s="147"/>
      <c r="F369" s="147" t="s">
        <v>7</v>
      </c>
      <c r="G369" s="190">
        <v>10</v>
      </c>
      <c r="H369" s="190">
        <v>10</v>
      </c>
      <c r="I369" s="191">
        <v>1</v>
      </c>
      <c r="J369" s="149">
        <v>1.0780000000000001</v>
      </c>
      <c r="K369" s="149">
        <v>0.68400000000000005</v>
      </c>
      <c r="L369" s="150" t="s">
        <v>1244</v>
      </c>
      <c r="M369" s="64" t="s">
        <v>2615</v>
      </c>
      <c r="N369" s="151">
        <v>804.64</v>
      </c>
      <c r="O369" s="684"/>
      <c r="Q369" s="40"/>
    </row>
    <row r="370" spans="1:17" ht="15.75" thickBot="1" x14ac:dyDescent="0.3">
      <c r="A370" s="188" t="s">
        <v>1258</v>
      </c>
      <c r="B370" s="189" t="s">
        <v>1258</v>
      </c>
      <c r="C370" s="144" t="s">
        <v>1259</v>
      </c>
      <c r="D370" s="147" t="s">
        <v>1241</v>
      </c>
      <c r="E370" s="147"/>
      <c r="F370" s="147" t="s">
        <v>7</v>
      </c>
      <c r="G370" s="190">
        <v>10</v>
      </c>
      <c r="H370" s="190">
        <v>0</v>
      </c>
      <c r="I370" s="191">
        <v>1</v>
      </c>
      <c r="J370" s="149">
        <v>1.8440000000000001</v>
      </c>
      <c r="K370" s="149">
        <v>1.1779999999999999</v>
      </c>
      <c r="L370" s="150" t="s">
        <v>1244</v>
      </c>
      <c r="M370" s="150" t="s">
        <v>2614</v>
      </c>
      <c r="N370" s="151">
        <v>840.57</v>
      </c>
      <c r="O370" s="685"/>
      <c r="Q370" s="40"/>
    </row>
    <row r="371" spans="1:17" x14ac:dyDescent="0.25">
      <c r="A371" s="169" t="s">
        <v>1260</v>
      </c>
      <c r="B371" s="187">
        <v>237020</v>
      </c>
      <c r="C371" s="52" t="s">
        <v>1261</v>
      </c>
      <c r="D371" s="54" t="s">
        <v>858</v>
      </c>
      <c r="E371" s="54"/>
      <c r="F371" s="54" t="s">
        <v>7</v>
      </c>
      <c r="G371" s="170">
        <v>100</v>
      </c>
      <c r="H371" s="170">
        <v>100</v>
      </c>
      <c r="I371" s="171">
        <v>10</v>
      </c>
      <c r="J371" s="56">
        <v>0.13</v>
      </c>
      <c r="K371" s="56">
        <v>0.11</v>
      </c>
      <c r="L371" s="57" t="s">
        <v>350</v>
      </c>
      <c r="M371" s="57" t="s">
        <v>2614</v>
      </c>
      <c r="N371" s="58">
        <v>164.32</v>
      </c>
      <c r="O371" s="683" t="s">
        <v>2593</v>
      </c>
      <c r="Q371" s="40"/>
    </row>
    <row r="372" spans="1:17" x14ac:dyDescent="0.25">
      <c r="A372" s="172" t="s">
        <v>1262</v>
      </c>
      <c r="B372" s="201">
        <v>237025</v>
      </c>
      <c r="C372" s="66" t="s">
        <v>1263</v>
      </c>
      <c r="D372" s="62" t="s">
        <v>864</v>
      </c>
      <c r="E372" s="62"/>
      <c r="F372" s="62" t="s">
        <v>7</v>
      </c>
      <c r="G372" s="173">
        <v>60</v>
      </c>
      <c r="H372" s="173">
        <v>60</v>
      </c>
      <c r="I372" s="156">
        <v>10</v>
      </c>
      <c r="J372" s="67">
        <v>0.18</v>
      </c>
      <c r="K372" s="67">
        <v>0.18</v>
      </c>
      <c r="L372" s="64" t="s">
        <v>350</v>
      </c>
      <c r="M372" s="64" t="s">
        <v>2614</v>
      </c>
      <c r="N372" s="65">
        <v>258.77</v>
      </c>
      <c r="O372" s="684"/>
      <c r="Q372" s="40"/>
    </row>
    <row r="373" spans="1:17" x14ac:dyDescent="0.25">
      <c r="A373" s="172" t="s">
        <v>1264</v>
      </c>
      <c r="B373" s="201">
        <v>237032</v>
      </c>
      <c r="C373" s="66" t="s">
        <v>1265</v>
      </c>
      <c r="D373" s="62" t="s">
        <v>867</v>
      </c>
      <c r="E373" s="62"/>
      <c r="F373" s="62" t="s">
        <v>7</v>
      </c>
      <c r="G373" s="173">
        <v>40</v>
      </c>
      <c r="H373" s="173">
        <v>40</v>
      </c>
      <c r="I373" s="156">
        <v>5</v>
      </c>
      <c r="J373" s="67">
        <v>0.21</v>
      </c>
      <c r="K373" s="67">
        <v>0.27</v>
      </c>
      <c r="L373" s="64" t="s">
        <v>350</v>
      </c>
      <c r="M373" s="64" t="s">
        <v>2614</v>
      </c>
      <c r="N373" s="65">
        <v>370.07</v>
      </c>
      <c r="O373" s="684"/>
      <c r="Q373" s="40"/>
    </row>
    <row r="374" spans="1:17" x14ac:dyDescent="0.25">
      <c r="A374" s="172" t="s">
        <v>1266</v>
      </c>
      <c r="B374" s="201">
        <v>237040</v>
      </c>
      <c r="C374" s="66" t="s">
        <v>1267</v>
      </c>
      <c r="D374" s="62" t="s">
        <v>870</v>
      </c>
      <c r="E374" s="62"/>
      <c r="F374" s="62" t="s">
        <v>7</v>
      </c>
      <c r="G374" s="173">
        <v>24</v>
      </c>
      <c r="H374" s="173">
        <v>24</v>
      </c>
      <c r="I374" s="156">
        <v>4</v>
      </c>
      <c r="J374" s="67">
        <v>0.32</v>
      </c>
      <c r="K374" s="67">
        <v>0.45</v>
      </c>
      <c r="L374" s="64" t="s">
        <v>350</v>
      </c>
      <c r="M374" s="64" t="s">
        <v>2614</v>
      </c>
      <c r="N374" s="65">
        <v>618.58000000000004</v>
      </c>
      <c r="O374" s="684"/>
      <c r="Q374" s="40"/>
    </row>
    <row r="375" spans="1:17" x14ac:dyDescent="0.25">
      <c r="A375" s="172" t="s">
        <v>1268</v>
      </c>
      <c r="B375" s="201">
        <v>237050</v>
      </c>
      <c r="C375" s="66" t="s">
        <v>1269</v>
      </c>
      <c r="D375" s="62" t="s">
        <v>873</v>
      </c>
      <c r="E375" s="62"/>
      <c r="F375" s="62" t="s">
        <v>7</v>
      </c>
      <c r="G375" s="173">
        <v>18</v>
      </c>
      <c r="H375" s="173">
        <v>18</v>
      </c>
      <c r="I375" s="156">
        <v>2</v>
      </c>
      <c r="J375" s="67">
        <v>0.52</v>
      </c>
      <c r="K375" s="67">
        <v>0.6</v>
      </c>
      <c r="L375" s="64" t="s">
        <v>350</v>
      </c>
      <c r="M375" s="64" t="s">
        <v>2614</v>
      </c>
      <c r="N375" s="65">
        <v>869.82</v>
      </c>
      <c r="O375" s="684"/>
      <c r="Q375" s="40"/>
    </row>
    <row r="376" spans="1:17" ht="15.75" thickBot="1" x14ac:dyDescent="0.3">
      <c r="A376" s="184" t="s">
        <v>1270</v>
      </c>
      <c r="B376" s="222">
        <v>237063</v>
      </c>
      <c r="C376" s="76" t="s">
        <v>1271</v>
      </c>
      <c r="D376" s="78" t="s">
        <v>876</v>
      </c>
      <c r="E376" s="78"/>
      <c r="F376" s="78" t="s">
        <v>7</v>
      </c>
      <c r="G376" s="185">
        <v>10</v>
      </c>
      <c r="H376" s="185">
        <v>10</v>
      </c>
      <c r="I376" s="186">
        <v>1</v>
      </c>
      <c r="J376" s="80">
        <v>0.95</v>
      </c>
      <c r="K376" s="80">
        <v>1.08</v>
      </c>
      <c r="L376" s="81" t="s">
        <v>350</v>
      </c>
      <c r="M376" s="81" t="s">
        <v>2614</v>
      </c>
      <c r="N376" s="82">
        <v>1780.38</v>
      </c>
      <c r="O376" s="685"/>
      <c r="Q376" s="40"/>
    </row>
    <row r="377" spans="1:17" x14ac:dyDescent="0.25">
      <c r="A377" s="180" t="s">
        <v>1272</v>
      </c>
      <c r="B377" s="136">
        <v>236020</v>
      </c>
      <c r="C377" s="136" t="s">
        <v>1273</v>
      </c>
      <c r="D377" s="139" t="s">
        <v>858</v>
      </c>
      <c r="E377" s="139"/>
      <c r="F377" s="139" t="s">
        <v>7</v>
      </c>
      <c r="G377" s="181">
        <v>120</v>
      </c>
      <c r="H377" s="181">
        <v>120</v>
      </c>
      <c r="I377" s="182">
        <v>10</v>
      </c>
      <c r="J377" s="183">
        <v>0.1</v>
      </c>
      <c r="K377" s="183">
        <v>0.09</v>
      </c>
      <c r="L377" s="141" t="s">
        <v>350</v>
      </c>
      <c r="M377" s="57" t="s">
        <v>2614</v>
      </c>
      <c r="N377" s="142">
        <v>164.32</v>
      </c>
      <c r="O377" s="683" t="s">
        <v>2594</v>
      </c>
      <c r="Q377" s="40"/>
    </row>
    <row r="378" spans="1:17" x14ac:dyDescent="0.25">
      <c r="A378" s="172" t="s">
        <v>1274</v>
      </c>
      <c r="B378" s="66">
        <v>236025</v>
      </c>
      <c r="C378" s="66" t="s">
        <v>1275</v>
      </c>
      <c r="D378" s="62" t="s">
        <v>864</v>
      </c>
      <c r="E378" s="62"/>
      <c r="F378" s="62" t="s">
        <v>7</v>
      </c>
      <c r="G378" s="173">
        <v>80</v>
      </c>
      <c r="H378" s="173">
        <v>80</v>
      </c>
      <c r="I378" s="156">
        <v>10</v>
      </c>
      <c r="J378" s="67">
        <v>0.18</v>
      </c>
      <c r="K378" s="67">
        <v>0.14000000000000001</v>
      </c>
      <c r="L378" s="64" t="s">
        <v>350</v>
      </c>
      <c r="M378" s="64" t="s">
        <v>2614</v>
      </c>
      <c r="N378" s="65">
        <v>258.22000000000003</v>
      </c>
      <c r="O378" s="684"/>
      <c r="Q378" s="40"/>
    </row>
    <row r="379" spans="1:17" x14ac:dyDescent="0.25">
      <c r="A379" s="172" t="s">
        <v>1276</v>
      </c>
      <c r="B379" s="66">
        <v>236032</v>
      </c>
      <c r="C379" s="66" t="s">
        <v>1277</v>
      </c>
      <c r="D379" s="62" t="s">
        <v>867</v>
      </c>
      <c r="E379" s="62"/>
      <c r="F379" s="62" t="s">
        <v>7</v>
      </c>
      <c r="G379" s="173">
        <v>50</v>
      </c>
      <c r="H379" s="173">
        <v>50</v>
      </c>
      <c r="I379" s="156">
        <v>5</v>
      </c>
      <c r="J379" s="67">
        <v>0.19</v>
      </c>
      <c r="K379" s="67">
        <v>0.22</v>
      </c>
      <c r="L379" s="64" t="s">
        <v>350</v>
      </c>
      <c r="M379" s="64" t="s">
        <v>2614</v>
      </c>
      <c r="N379" s="65">
        <v>360.41</v>
      </c>
      <c r="O379" s="684"/>
      <c r="Q379" s="40"/>
    </row>
    <row r="380" spans="1:17" x14ac:dyDescent="0.25">
      <c r="A380" s="172" t="s">
        <v>1278</v>
      </c>
      <c r="B380" s="66">
        <v>236040</v>
      </c>
      <c r="C380" s="66" t="s">
        <v>1279</v>
      </c>
      <c r="D380" s="62" t="s">
        <v>870</v>
      </c>
      <c r="E380" s="62"/>
      <c r="F380" s="62" t="s">
        <v>7</v>
      </c>
      <c r="G380" s="173">
        <v>30</v>
      </c>
      <c r="H380" s="173">
        <v>30</v>
      </c>
      <c r="I380" s="156">
        <v>5</v>
      </c>
      <c r="J380" s="67">
        <v>0.28999999999999998</v>
      </c>
      <c r="K380" s="67">
        <v>0.36</v>
      </c>
      <c r="L380" s="64" t="s">
        <v>350</v>
      </c>
      <c r="M380" s="64" t="s">
        <v>2614</v>
      </c>
      <c r="N380" s="65">
        <v>497.18</v>
      </c>
      <c r="O380" s="684"/>
      <c r="Q380" s="40"/>
    </row>
    <row r="381" spans="1:17" x14ac:dyDescent="0.25">
      <c r="A381" s="172" t="s">
        <v>1280</v>
      </c>
      <c r="B381" s="66">
        <v>236050</v>
      </c>
      <c r="C381" s="66" t="s">
        <v>1281</v>
      </c>
      <c r="D381" s="62" t="s">
        <v>873</v>
      </c>
      <c r="E381" s="62"/>
      <c r="F381" s="62" t="s">
        <v>7</v>
      </c>
      <c r="G381" s="173">
        <v>18</v>
      </c>
      <c r="H381" s="173">
        <v>18</v>
      </c>
      <c r="I381" s="156">
        <v>2</v>
      </c>
      <c r="J381" s="67">
        <v>0.49</v>
      </c>
      <c r="K381" s="67">
        <v>0.6</v>
      </c>
      <c r="L381" s="64" t="s">
        <v>350</v>
      </c>
      <c r="M381" s="64" t="s">
        <v>2614</v>
      </c>
      <c r="N381" s="65">
        <v>762.66</v>
      </c>
      <c r="O381" s="684"/>
      <c r="Q381" s="40"/>
    </row>
    <row r="382" spans="1:17" ht="15.75" thickBot="1" x14ac:dyDescent="0.3">
      <c r="A382" s="188" t="s">
        <v>1282</v>
      </c>
      <c r="B382" s="144">
        <v>236063</v>
      </c>
      <c r="C382" s="144" t="s">
        <v>1283</v>
      </c>
      <c r="D382" s="147" t="s">
        <v>876</v>
      </c>
      <c r="E382" s="147"/>
      <c r="F382" s="147" t="s">
        <v>7</v>
      </c>
      <c r="G382" s="190">
        <v>9</v>
      </c>
      <c r="H382" s="190">
        <v>9</v>
      </c>
      <c r="I382" s="191">
        <v>1</v>
      </c>
      <c r="J382" s="149">
        <v>0.84</v>
      </c>
      <c r="K382" s="149">
        <v>1.2</v>
      </c>
      <c r="L382" s="150" t="s">
        <v>350</v>
      </c>
      <c r="M382" s="81" t="s">
        <v>2614</v>
      </c>
      <c r="N382" s="151">
        <v>1664.28</v>
      </c>
      <c r="O382" s="685"/>
      <c r="Q382" s="40"/>
    </row>
    <row r="383" spans="1:17" x14ac:dyDescent="0.25">
      <c r="A383" s="169" t="s">
        <v>1284</v>
      </c>
      <c r="B383" s="52">
        <v>219016</v>
      </c>
      <c r="C383" s="52" t="s">
        <v>1285</v>
      </c>
      <c r="D383" s="54" t="s">
        <v>969</v>
      </c>
      <c r="E383" s="54"/>
      <c r="F383" s="54" t="s">
        <v>7</v>
      </c>
      <c r="G383" s="170">
        <v>100</v>
      </c>
      <c r="H383" s="170">
        <v>100</v>
      </c>
      <c r="I383" s="171">
        <v>10</v>
      </c>
      <c r="J383" s="56">
        <v>7.0000000000000007E-2</v>
      </c>
      <c r="K383" s="56">
        <v>0.21299999999999999</v>
      </c>
      <c r="L383" s="57" t="s">
        <v>350</v>
      </c>
      <c r="M383" s="57" t="s">
        <v>2614</v>
      </c>
      <c r="N383" s="58">
        <v>87.09</v>
      </c>
      <c r="O383" s="683" t="s">
        <v>2595</v>
      </c>
      <c r="Q383" s="40"/>
    </row>
    <row r="384" spans="1:17" x14ac:dyDescent="0.25">
      <c r="A384" s="172" t="s">
        <v>1286</v>
      </c>
      <c r="B384" s="66">
        <v>219020</v>
      </c>
      <c r="C384" s="66" t="s">
        <v>1287</v>
      </c>
      <c r="D384" s="62" t="s">
        <v>858</v>
      </c>
      <c r="E384" s="62"/>
      <c r="F384" s="62" t="s">
        <v>7</v>
      </c>
      <c r="G384" s="173">
        <v>100</v>
      </c>
      <c r="H384" s="173">
        <v>100</v>
      </c>
      <c r="I384" s="156">
        <v>10</v>
      </c>
      <c r="J384" s="67" t="s">
        <v>575</v>
      </c>
      <c r="K384" s="67">
        <v>0.21</v>
      </c>
      <c r="L384" s="64" t="s">
        <v>350</v>
      </c>
      <c r="M384" s="64" t="s">
        <v>2615</v>
      </c>
      <c r="N384" s="65">
        <v>84.31</v>
      </c>
      <c r="O384" s="684"/>
      <c r="Q384" s="40"/>
    </row>
    <row r="385" spans="1:17" x14ac:dyDescent="0.25">
      <c r="A385" s="172" t="s">
        <v>1288</v>
      </c>
      <c r="B385" s="66">
        <v>219025</v>
      </c>
      <c r="C385" s="66" t="s">
        <v>1289</v>
      </c>
      <c r="D385" s="62" t="s">
        <v>864</v>
      </c>
      <c r="E385" s="62"/>
      <c r="F385" s="62" t="s">
        <v>7</v>
      </c>
      <c r="G385" s="173">
        <v>30</v>
      </c>
      <c r="H385" s="173">
        <v>30</v>
      </c>
      <c r="I385" s="156">
        <v>10</v>
      </c>
      <c r="J385" s="67">
        <v>0.12</v>
      </c>
      <c r="K385" s="67">
        <v>0.35599999999999998</v>
      </c>
      <c r="L385" s="64" t="s">
        <v>350</v>
      </c>
      <c r="M385" s="64" t="s">
        <v>2615</v>
      </c>
      <c r="N385" s="65">
        <v>147.78</v>
      </c>
      <c r="O385" s="684"/>
      <c r="Q385" s="40"/>
    </row>
    <row r="386" spans="1:17" ht="15.75" thickBot="1" x14ac:dyDescent="0.3">
      <c r="A386" s="184" t="s">
        <v>1290</v>
      </c>
      <c r="B386" s="76">
        <v>219026</v>
      </c>
      <c r="C386" s="76" t="s">
        <v>1291</v>
      </c>
      <c r="D386" s="78" t="s">
        <v>978</v>
      </c>
      <c r="E386" s="78"/>
      <c r="F386" s="78" t="s">
        <v>7</v>
      </c>
      <c r="G386" s="185">
        <v>30</v>
      </c>
      <c r="H386" s="185">
        <v>30</v>
      </c>
      <c r="I386" s="186">
        <v>10</v>
      </c>
      <c r="J386" s="80">
        <v>0.13</v>
      </c>
      <c r="K386" s="80">
        <v>0.35599999999999998</v>
      </c>
      <c r="L386" s="81" t="s">
        <v>350</v>
      </c>
      <c r="M386" s="81" t="s">
        <v>2615</v>
      </c>
      <c r="N386" s="82">
        <v>97.51</v>
      </c>
      <c r="O386" s="684"/>
      <c r="Q386" s="40"/>
    </row>
    <row r="387" spans="1:17" x14ac:dyDescent="0.25">
      <c r="A387" s="169" t="s">
        <v>1292</v>
      </c>
      <c r="B387" s="187" t="s">
        <v>1293</v>
      </c>
      <c r="C387" s="52" t="s">
        <v>1294</v>
      </c>
      <c r="D387" s="54" t="s">
        <v>858</v>
      </c>
      <c r="E387" s="54"/>
      <c r="F387" s="54" t="s">
        <v>7</v>
      </c>
      <c r="G387" s="54">
        <v>100</v>
      </c>
      <c r="H387" s="54">
        <v>100</v>
      </c>
      <c r="I387" s="171">
        <v>10</v>
      </c>
      <c r="J387" s="56">
        <v>6.6000000000000003E-2</v>
      </c>
      <c r="K387" s="56">
        <v>0.21</v>
      </c>
      <c r="L387" s="57" t="s">
        <v>350</v>
      </c>
      <c r="M387" s="57" t="s">
        <v>2615</v>
      </c>
      <c r="N387" s="58">
        <v>121.93</v>
      </c>
      <c r="O387" s="684"/>
      <c r="Q387" s="40"/>
    </row>
    <row r="388" spans="1:17" ht="15.75" thickBot="1" x14ac:dyDescent="0.3">
      <c r="A388" s="184" t="s">
        <v>1295</v>
      </c>
      <c r="B388" s="222" t="s">
        <v>1296</v>
      </c>
      <c r="C388" s="76" t="s">
        <v>1297</v>
      </c>
      <c r="D388" s="78" t="s">
        <v>858</v>
      </c>
      <c r="E388" s="78"/>
      <c r="F388" s="78" t="s">
        <v>7</v>
      </c>
      <c r="G388" s="185">
        <v>100</v>
      </c>
      <c r="H388" s="185">
        <v>100</v>
      </c>
      <c r="I388" s="186">
        <v>10</v>
      </c>
      <c r="J388" s="80">
        <v>6.6000000000000003E-2</v>
      </c>
      <c r="K388" s="80">
        <v>0.21</v>
      </c>
      <c r="L388" s="81" t="s">
        <v>350</v>
      </c>
      <c r="M388" s="81" t="s">
        <v>2615</v>
      </c>
      <c r="N388" s="82">
        <v>121.93</v>
      </c>
      <c r="O388" s="684"/>
      <c r="Q388" s="40"/>
    </row>
    <row r="389" spans="1:17" ht="15.75" thickBot="1" x14ac:dyDescent="0.3">
      <c r="A389" s="230" t="s">
        <v>1298</v>
      </c>
      <c r="B389" s="231">
        <v>239020</v>
      </c>
      <c r="C389" s="231" t="s">
        <v>1299</v>
      </c>
      <c r="D389" s="232" t="s">
        <v>858</v>
      </c>
      <c r="E389" s="232"/>
      <c r="F389" s="232" t="s">
        <v>7</v>
      </c>
      <c r="G389" s="233">
        <v>100</v>
      </c>
      <c r="H389" s="233">
        <v>100</v>
      </c>
      <c r="I389" s="234">
        <v>10</v>
      </c>
      <c r="J389" s="235">
        <v>0.06</v>
      </c>
      <c r="K389" s="235">
        <v>0.21</v>
      </c>
      <c r="L389" s="236" t="s">
        <v>350</v>
      </c>
      <c r="M389" s="236" t="s">
        <v>2615</v>
      </c>
      <c r="N389" s="237">
        <v>117.83</v>
      </c>
      <c r="O389" s="685"/>
      <c r="Q389" s="40"/>
    </row>
    <row r="390" spans="1:17" x14ac:dyDescent="0.25">
      <c r="A390" s="169" t="s">
        <v>1300</v>
      </c>
      <c r="B390" s="52" t="s">
        <v>1301</v>
      </c>
      <c r="C390" s="52" t="s">
        <v>1302</v>
      </c>
      <c r="D390" s="54" t="s">
        <v>1303</v>
      </c>
      <c r="E390" s="54"/>
      <c r="F390" s="54" t="s">
        <v>7</v>
      </c>
      <c r="G390" s="170">
        <v>120</v>
      </c>
      <c r="H390" s="170">
        <v>120</v>
      </c>
      <c r="I390" s="171">
        <v>10</v>
      </c>
      <c r="J390" s="56">
        <v>6.6000000000000003E-2</v>
      </c>
      <c r="K390" s="56">
        <v>0.15</v>
      </c>
      <c r="L390" s="57" t="s">
        <v>350</v>
      </c>
      <c r="M390" s="57" t="s">
        <v>2615</v>
      </c>
      <c r="N390" s="58">
        <v>76.14</v>
      </c>
      <c r="Q390" s="40"/>
    </row>
    <row r="391" spans="1:17" x14ac:dyDescent="0.25">
      <c r="A391" s="172" t="s">
        <v>1304</v>
      </c>
      <c r="B391" s="66" t="s">
        <v>1305</v>
      </c>
      <c r="C391" s="66" t="s">
        <v>1306</v>
      </c>
      <c r="D391" s="62"/>
      <c r="E391" s="62"/>
      <c r="F391" s="62" t="s">
        <v>7</v>
      </c>
      <c r="G391" s="173">
        <v>200</v>
      </c>
      <c r="H391" s="173">
        <v>200</v>
      </c>
      <c r="I391" s="156">
        <v>1</v>
      </c>
      <c r="J391" s="67">
        <v>8.0000000000000002E-3</v>
      </c>
      <c r="K391" s="67">
        <v>0.36</v>
      </c>
      <c r="L391" s="64" t="s">
        <v>350</v>
      </c>
      <c r="M391" s="64" t="s">
        <v>2615</v>
      </c>
      <c r="N391" s="65">
        <v>6.46</v>
      </c>
      <c r="Q391" s="40"/>
    </row>
    <row r="392" spans="1:17" ht="15.75" thickBot="1" x14ac:dyDescent="0.3">
      <c r="A392" s="172" t="s">
        <v>1307</v>
      </c>
      <c r="B392" s="66" t="s">
        <v>1308</v>
      </c>
      <c r="C392" s="66" t="s">
        <v>1309</v>
      </c>
      <c r="D392" s="62"/>
      <c r="E392" s="62"/>
      <c r="F392" s="62" t="s">
        <v>7</v>
      </c>
      <c r="G392" s="173">
        <v>120</v>
      </c>
      <c r="H392" s="173">
        <v>120</v>
      </c>
      <c r="I392" s="156">
        <v>10</v>
      </c>
      <c r="J392" s="67">
        <v>2.9000000000000001E-2</v>
      </c>
      <c r="K392" s="67">
        <v>0.18</v>
      </c>
      <c r="L392" s="64" t="s">
        <v>350</v>
      </c>
      <c r="M392" s="64" t="s">
        <v>2615</v>
      </c>
      <c r="N392" s="65">
        <v>16.100000000000001</v>
      </c>
      <c r="Q392" s="40"/>
    </row>
    <row r="393" spans="1:17" ht="15.75" thickBot="1" x14ac:dyDescent="0.3">
      <c r="A393" s="192" t="s">
        <v>1310</v>
      </c>
      <c r="B393" s="253" t="s">
        <v>1310</v>
      </c>
      <c r="C393" s="193" t="s">
        <v>1311</v>
      </c>
      <c r="D393" s="194" t="s">
        <v>858</v>
      </c>
      <c r="E393" s="194"/>
      <c r="F393" s="194" t="s">
        <v>7</v>
      </c>
      <c r="G393" s="195">
        <v>30</v>
      </c>
      <c r="H393" s="195">
        <v>30</v>
      </c>
      <c r="I393" s="196">
        <v>1</v>
      </c>
      <c r="J393" s="197">
        <v>0.129</v>
      </c>
      <c r="K393" s="197">
        <v>0.6</v>
      </c>
      <c r="L393" s="198" t="s">
        <v>350</v>
      </c>
      <c r="M393" s="198" t="s">
        <v>2615</v>
      </c>
      <c r="N393" s="199">
        <v>218.9</v>
      </c>
      <c r="O393" s="683" t="s">
        <v>2612</v>
      </c>
      <c r="Q393" s="40"/>
    </row>
    <row r="394" spans="1:17" ht="15.75" thickBot="1" x14ac:dyDescent="0.3">
      <c r="A394" s="230" t="s">
        <v>1312</v>
      </c>
      <c r="B394" s="254">
        <v>240020</v>
      </c>
      <c r="C394" s="231" t="s">
        <v>1313</v>
      </c>
      <c r="D394" s="232" t="s">
        <v>858</v>
      </c>
      <c r="E394" s="232"/>
      <c r="F394" s="232" t="s">
        <v>7</v>
      </c>
      <c r="G394" s="233">
        <v>50</v>
      </c>
      <c r="H394" s="233">
        <v>50</v>
      </c>
      <c r="I394" s="234">
        <v>1</v>
      </c>
      <c r="J394" s="235">
        <v>0.129</v>
      </c>
      <c r="K394" s="235">
        <v>1.02</v>
      </c>
      <c r="L394" s="236" t="s">
        <v>350</v>
      </c>
      <c r="M394" s="236" t="s">
        <v>2615</v>
      </c>
      <c r="N394" s="237">
        <v>135.57</v>
      </c>
      <c r="O394" s="684"/>
      <c r="Q394" s="40"/>
    </row>
    <row r="395" spans="1:17" x14ac:dyDescent="0.25">
      <c r="A395" s="169" t="s">
        <v>1314</v>
      </c>
      <c r="B395" s="52">
        <v>220020</v>
      </c>
      <c r="C395" s="52" t="s">
        <v>1315</v>
      </c>
      <c r="D395" s="54" t="s">
        <v>858</v>
      </c>
      <c r="E395" s="54"/>
      <c r="F395" s="54" t="s">
        <v>7</v>
      </c>
      <c r="G395" s="170">
        <v>60</v>
      </c>
      <c r="H395" s="170">
        <v>60</v>
      </c>
      <c r="I395" s="171">
        <v>10</v>
      </c>
      <c r="J395" s="56">
        <v>0.08</v>
      </c>
      <c r="K395" s="56">
        <v>0.21299999999999999</v>
      </c>
      <c r="L395" s="57" t="s">
        <v>350</v>
      </c>
      <c r="M395" s="57" t="s">
        <v>2615</v>
      </c>
      <c r="N395" s="58">
        <v>117.31</v>
      </c>
      <c r="O395" s="684"/>
      <c r="Q395" s="40"/>
    </row>
    <row r="396" spans="1:17" ht="15.75" thickBot="1" x14ac:dyDescent="0.3">
      <c r="A396" s="202" t="s">
        <v>1316</v>
      </c>
      <c r="B396" s="203" t="s">
        <v>1316</v>
      </c>
      <c r="C396" s="204" t="s">
        <v>1317</v>
      </c>
      <c r="D396" s="205" t="s">
        <v>978</v>
      </c>
      <c r="E396" s="205"/>
      <c r="F396" s="205" t="s">
        <v>7</v>
      </c>
      <c r="G396" s="255" t="s">
        <v>1318</v>
      </c>
      <c r="H396" s="255">
        <v>60</v>
      </c>
      <c r="I396" s="207">
        <v>10</v>
      </c>
      <c r="J396" s="208">
        <v>9.4E-2</v>
      </c>
      <c r="K396" s="208">
        <v>0.3</v>
      </c>
      <c r="L396" s="81" t="s">
        <v>350</v>
      </c>
      <c r="M396" s="81" t="s">
        <v>2615</v>
      </c>
      <c r="N396" s="82">
        <v>154.26</v>
      </c>
      <c r="O396" s="684"/>
      <c r="Q396" s="40"/>
    </row>
    <row r="397" spans="1:17" x14ac:dyDescent="0.25">
      <c r="A397" s="180" t="s">
        <v>1319</v>
      </c>
      <c r="B397" s="223">
        <v>221020</v>
      </c>
      <c r="C397" s="136" t="s">
        <v>1320</v>
      </c>
      <c r="D397" s="139" t="s">
        <v>1321</v>
      </c>
      <c r="E397" s="139"/>
      <c r="F397" s="139" t="s">
        <v>7</v>
      </c>
      <c r="G397" s="139">
        <v>15</v>
      </c>
      <c r="H397" s="139">
        <v>15</v>
      </c>
      <c r="I397" s="182">
        <v>1</v>
      </c>
      <c r="J397" s="183">
        <v>0.2</v>
      </c>
      <c r="K397" s="183">
        <v>1.371</v>
      </c>
      <c r="L397" s="141" t="s">
        <v>350</v>
      </c>
      <c r="M397" s="141" t="s">
        <v>2615</v>
      </c>
      <c r="N397" s="142">
        <v>314.04000000000002</v>
      </c>
      <c r="O397" s="684"/>
      <c r="Q397" s="40"/>
    </row>
    <row r="398" spans="1:17" ht="15.75" thickBot="1" x14ac:dyDescent="0.3">
      <c r="A398" s="188" t="s">
        <v>1322</v>
      </c>
      <c r="B398" s="189">
        <v>221025</v>
      </c>
      <c r="C398" s="144" t="s">
        <v>1323</v>
      </c>
      <c r="D398" s="147" t="s">
        <v>1324</v>
      </c>
      <c r="E398" s="147"/>
      <c r="F398" s="147" t="s">
        <v>7</v>
      </c>
      <c r="G398" s="190">
        <v>10</v>
      </c>
      <c r="H398" s="190">
        <v>10</v>
      </c>
      <c r="I398" s="191">
        <v>1</v>
      </c>
      <c r="J398" s="149">
        <v>0.313</v>
      </c>
      <c r="K398" s="149">
        <v>1.32</v>
      </c>
      <c r="L398" s="150" t="s">
        <v>350</v>
      </c>
      <c r="M398" s="150" t="s">
        <v>2615</v>
      </c>
      <c r="N398" s="151">
        <v>491.57</v>
      </c>
      <c r="O398" s="684"/>
      <c r="Q398" s="40"/>
    </row>
    <row r="399" spans="1:17" ht="15.75" thickBot="1" x14ac:dyDescent="0.3">
      <c r="A399" s="192" t="s">
        <v>1325</v>
      </c>
      <c r="B399" s="253">
        <v>912</v>
      </c>
      <c r="C399" s="193" t="s">
        <v>1326</v>
      </c>
      <c r="D399" s="194"/>
      <c r="E399" s="194"/>
      <c r="F399" s="194" t="s">
        <v>7</v>
      </c>
      <c r="G399" s="195">
        <v>60</v>
      </c>
      <c r="H399" s="195">
        <v>60</v>
      </c>
      <c r="I399" s="196">
        <v>1</v>
      </c>
      <c r="J399" s="197">
        <v>0.08</v>
      </c>
      <c r="K399" s="197">
        <v>0.15</v>
      </c>
      <c r="L399" s="198" t="s">
        <v>350</v>
      </c>
      <c r="M399" s="198" t="s">
        <v>2615</v>
      </c>
      <c r="N399" s="199">
        <v>38</v>
      </c>
      <c r="O399" s="685"/>
      <c r="Q399" s="40"/>
    </row>
    <row r="400" spans="1:17" x14ac:dyDescent="0.25">
      <c r="A400" s="172" t="s">
        <v>1327</v>
      </c>
      <c r="B400" s="66">
        <v>234025</v>
      </c>
      <c r="C400" s="66" t="s">
        <v>1328</v>
      </c>
      <c r="D400" s="62">
        <v>25</v>
      </c>
      <c r="E400" s="62"/>
      <c r="F400" s="62" t="s">
        <v>7</v>
      </c>
      <c r="G400" s="173">
        <v>80</v>
      </c>
      <c r="H400" s="173">
        <v>80</v>
      </c>
      <c r="I400" s="156">
        <v>1</v>
      </c>
      <c r="J400" s="67">
        <v>7.4999999999999997E-2</v>
      </c>
      <c r="K400" s="67">
        <v>0.438</v>
      </c>
      <c r="L400" s="64" t="s">
        <v>350</v>
      </c>
      <c r="M400" s="64" t="s">
        <v>2614</v>
      </c>
      <c r="N400" s="65">
        <v>502.73</v>
      </c>
      <c r="O400" s="683" t="s">
        <v>2596</v>
      </c>
      <c r="Q400" s="40"/>
    </row>
    <row r="401" spans="1:17" x14ac:dyDescent="0.25">
      <c r="A401" s="172" t="s">
        <v>1329</v>
      </c>
      <c r="B401" s="201">
        <v>234032</v>
      </c>
      <c r="C401" s="66" t="s">
        <v>1330</v>
      </c>
      <c r="D401" s="62">
        <v>32</v>
      </c>
      <c r="E401" s="62"/>
      <c r="F401" s="62" t="s">
        <v>7</v>
      </c>
      <c r="G401" s="173">
        <v>70</v>
      </c>
      <c r="H401" s="173">
        <v>70</v>
      </c>
      <c r="I401" s="156">
        <v>1</v>
      </c>
      <c r="J401" s="67">
        <v>9.7000000000000003E-2</v>
      </c>
      <c r="K401" s="67">
        <v>0.5</v>
      </c>
      <c r="L401" s="64" t="s">
        <v>350</v>
      </c>
      <c r="M401" s="64" t="s">
        <v>2614</v>
      </c>
      <c r="N401" s="65">
        <v>517.78</v>
      </c>
      <c r="O401" s="684"/>
      <c r="Q401" s="40"/>
    </row>
    <row r="402" spans="1:17" x14ac:dyDescent="0.25">
      <c r="A402" s="172" t="s">
        <v>1331</v>
      </c>
      <c r="B402" s="201">
        <v>234040</v>
      </c>
      <c r="C402" s="66" t="s">
        <v>1332</v>
      </c>
      <c r="D402" s="62">
        <v>40</v>
      </c>
      <c r="E402" s="62"/>
      <c r="F402" s="62" t="s">
        <v>7</v>
      </c>
      <c r="G402" s="173">
        <v>60</v>
      </c>
      <c r="H402" s="173">
        <v>60</v>
      </c>
      <c r="I402" s="156">
        <v>1</v>
      </c>
      <c r="J402" s="67">
        <v>0.127</v>
      </c>
      <c r="K402" s="67">
        <v>0.58299999999999996</v>
      </c>
      <c r="L402" s="64" t="s">
        <v>350</v>
      </c>
      <c r="M402" s="64" t="s">
        <v>2614</v>
      </c>
      <c r="N402" s="65">
        <v>547.59</v>
      </c>
      <c r="O402" s="684"/>
      <c r="Q402" s="40"/>
    </row>
    <row r="403" spans="1:17" x14ac:dyDescent="0.25">
      <c r="A403" s="225" t="s">
        <v>1333</v>
      </c>
      <c r="B403" s="226" t="s">
        <v>1333</v>
      </c>
      <c r="C403" s="227" t="s">
        <v>1334</v>
      </c>
      <c r="D403" s="256">
        <v>50</v>
      </c>
      <c r="E403" s="256"/>
      <c r="F403" s="256" t="s">
        <v>7</v>
      </c>
      <c r="G403" s="228">
        <v>1</v>
      </c>
      <c r="H403" s="228">
        <v>0</v>
      </c>
      <c r="I403" s="257">
        <v>1</v>
      </c>
      <c r="J403" s="229">
        <v>0.16</v>
      </c>
      <c r="K403" s="67">
        <v>0.875</v>
      </c>
      <c r="L403" s="64" t="s">
        <v>350</v>
      </c>
      <c r="M403" s="64" t="s">
        <v>2614</v>
      </c>
      <c r="N403" s="65">
        <v>667.4</v>
      </c>
      <c r="O403" s="684"/>
      <c r="Q403" s="40"/>
    </row>
    <row r="404" spans="1:17" x14ac:dyDescent="0.25">
      <c r="A404" s="172" t="s">
        <v>2632</v>
      </c>
      <c r="B404" s="201">
        <v>234063</v>
      </c>
      <c r="C404" s="66" t="s">
        <v>1335</v>
      </c>
      <c r="D404" s="62">
        <v>63</v>
      </c>
      <c r="E404" s="62"/>
      <c r="F404" s="62" t="s">
        <v>7</v>
      </c>
      <c r="G404" s="173">
        <v>1</v>
      </c>
      <c r="H404" s="173">
        <v>1</v>
      </c>
      <c r="I404" s="156">
        <v>1</v>
      </c>
      <c r="J404" s="67">
        <v>0.32</v>
      </c>
      <c r="K404" s="67">
        <v>1.4</v>
      </c>
      <c r="L404" s="64" t="s">
        <v>350</v>
      </c>
      <c r="M404" s="64" t="s">
        <v>2614</v>
      </c>
      <c r="N404" s="65">
        <v>846.84</v>
      </c>
      <c r="O404" s="684"/>
      <c r="Q404" s="40"/>
    </row>
    <row r="405" spans="1:17" x14ac:dyDescent="0.25">
      <c r="A405" s="172" t="s">
        <v>1336</v>
      </c>
      <c r="B405" s="201">
        <v>234075</v>
      </c>
      <c r="C405" s="66" t="s">
        <v>1337</v>
      </c>
      <c r="D405" s="62">
        <v>75</v>
      </c>
      <c r="E405" s="62"/>
      <c r="F405" s="62" t="s">
        <v>7</v>
      </c>
      <c r="G405" s="173">
        <v>20</v>
      </c>
      <c r="H405" s="173">
        <v>20</v>
      </c>
      <c r="I405" s="156">
        <v>1</v>
      </c>
      <c r="J405" s="67">
        <v>0.48699999999999999</v>
      </c>
      <c r="K405" s="67">
        <v>1.75</v>
      </c>
      <c r="L405" s="64" t="s">
        <v>350</v>
      </c>
      <c r="M405" s="64" t="s">
        <v>2614</v>
      </c>
      <c r="N405" s="65">
        <v>1044.3900000000001</v>
      </c>
      <c r="O405" s="684"/>
      <c r="Q405" s="40"/>
    </row>
    <row r="406" spans="1:17" x14ac:dyDescent="0.25">
      <c r="A406" s="225" t="s">
        <v>1338</v>
      </c>
      <c r="B406" s="226" t="s">
        <v>1338</v>
      </c>
      <c r="C406" s="227" t="s">
        <v>1339</v>
      </c>
      <c r="D406" s="256">
        <v>90</v>
      </c>
      <c r="E406" s="256"/>
      <c r="F406" s="256" t="s">
        <v>7</v>
      </c>
      <c r="G406" s="228">
        <v>1</v>
      </c>
      <c r="H406" s="228">
        <v>0</v>
      </c>
      <c r="I406" s="257">
        <v>1</v>
      </c>
      <c r="J406" s="229">
        <v>0.51</v>
      </c>
      <c r="K406" s="229">
        <v>2.0840000000000001</v>
      </c>
      <c r="L406" s="64" t="s">
        <v>350</v>
      </c>
      <c r="M406" s="64" t="s">
        <v>2614</v>
      </c>
      <c r="N406" s="65">
        <v>1345.22</v>
      </c>
      <c r="O406" s="684"/>
      <c r="Q406" s="40"/>
    </row>
    <row r="407" spans="1:17" x14ac:dyDescent="0.25">
      <c r="A407" s="225" t="s">
        <v>1340</v>
      </c>
      <c r="B407" s="226" t="s">
        <v>1340</v>
      </c>
      <c r="C407" s="227" t="s">
        <v>1341</v>
      </c>
      <c r="D407" s="256">
        <v>110</v>
      </c>
      <c r="E407" s="256"/>
      <c r="F407" s="256" t="s">
        <v>7</v>
      </c>
      <c r="G407" s="228">
        <v>1</v>
      </c>
      <c r="H407" s="228">
        <v>0</v>
      </c>
      <c r="I407" s="257">
        <v>1</v>
      </c>
      <c r="J407" s="229">
        <v>0.8</v>
      </c>
      <c r="K407" s="229">
        <v>2.57</v>
      </c>
      <c r="L407" s="64" t="s">
        <v>350</v>
      </c>
      <c r="M407" s="64" t="s">
        <v>2614</v>
      </c>
      <c r="N407" s="65">
        <v>1867.36</v>
      </c>
      <c r="O407" s="684"/>
      <c r="Q407" s="40"/>
    </row>
    <row r="408" spans="1:17" ht="15.75" thickBot="1" x14ac:dyDescent="0.3">
      <c r="A408" s="188" t="s">
        <v>1342</v>
      </c>
      <c r="B408" s="189" t="s">
        <v>1343</v>
      </c>
      <c r="C408" s="144" t="s">
        <v>1344</v>
      </c>
      <c r="D408" s="147">
        <v>125</v>
      </c>
      <c r="E408" s="147"/>
      <c r="F408" s="147" t="s">
        <v>7</v>
      </c>
      <c r="G408" s="190">
        <v>3</v>
      </c>
      <c r="H408" s="190">
        <v>3</v>
      </c>
      <c r="I408" s="191">
        <v>1</v>
      </c>
      <c r="J408" s="258">
        <v>0.95</v>
      </c>
      <c r="K408" s="149"/>
      <c r="L408" s="150" t="s">
        <v>350</v>
      </c>
      <c r="M408" s="150" t="s">
        <v>2614</v>
      </c>
      <c r="N408" s="151">
        <v>3549.44</v>
      </c>
      <c r="O408" s="685"/>
      <c r="Q408" s="40"/>
    </row>
    <row r="409" spans="1:17" x14ac:dyDescent="0.25">
      <c r="A409" s="169" t="s">
        <v>1345</v>
      </c>
      <c r="B409" s="259" t="s">
        <v>1345</v>
      </c>
      <c r="C409" s="53" t="s">
        <v>1346</v>
      </c>
      <c r="D409" s="54">
        <v>20</v>
      </c>
      <c r="E409" s="54">
        <v>270</v>
      </c>
      <c r="F409" s="54" t="s">
        <v>7</v>
      </c>
      <c r="G409" s="170">
        <v>20</v>
      </c>
      <c r="H409" s="170">
        <v>20</v>
      </c>
      <c r="I409" s="171">
        <v>1</v>
      </c>
      <c r="J409" s="56">
        <v>0.126</v>
      </c>
      <c r="K409" s="56">
        <v>0.02</v>
      </c>
      <c r="L409" s="57" t="s">
        <v>350</v>
      </c>
      <c r="M409" s="57" t="s">
        <v>2615</v>
      </c>
      <c r="N409" s="58">
        <v>749.61</v>
      </c>
      <c r="Q409" s="40"/>
    </row>
    <row r="410" spans="1:17" ht="15.75" thickBot="1" x14ac:dyDescent="0.3">
      <c r="A410" s="188" t="s">
        <v>1347</v>
      </c>
      <c r="B410" s="260" t="s">
        <v>1347</v>
      </c>
      <c r="C410" s="261" t="s">
        <v>1348</v>
      </c>
      <c r="D410" s="147">
        <v>20</v>
      </c>
      <c r="E410" s="147">
        <v>270</v>
      </c>
      <c r="F410" s="78" t="s">
        <v>7</v>
      </c>
      <c r="G410" s="185">
        <v>1</v>
      </c>
      <c r="H410" s="185">
        <v>1</v>
      </c>
      <c r="I410" s="186">
        <v>1</v>
      </c>
      <c r="J410" s="80">
        <v>0.123</v>
      </c>
      <c r="K410" s="149">
        <v>0.02</v>
      </c>
      <c r="L410" s="150" t="s">
        <v>350</v>
      </c>
      <c r="M410" s="150" t="s">
        <v>2615</v>
      </c>
      <c r="N410" s="151">
        <v>749.61</v>
      </c>
      <c r="Q410" s="40"/>
    </row>
    <row r="411" spans="1:17" ht="15.75" thickBot="1" x14ac:dyDescent="0.3">
      <c r="A411" s="192" t="s">
        <v>1349</v>
      </c>
      <c r="B411" s="254" t="s">
        <v>1350</v>
      </c>
      <c r="C411" s="262" t="s">
        <v>1351</v>
      </c>
      <c r="D411" s="194" t="s">
        <v>1352</v>
      </c>
      <c r="E411" s="194"/>
      <c r="F411" s="232" t="s">
        <v>7</v>
      </c>
      <c r="G411" s="233">
        <v>100</v>
      </c>
      <c r="H411" s="233">
        <v>100</v>
      </c>
      <c r="I411" s="234">
        <v>10</v>
      </c>
      <c r="J411" s="235">
        <v>9.0999999999999998E-2</v>
      </c>
      <c r="K411" s="197">
        <v>0.154</v>
      </c>
      <c r="L411" s="197" t="s">
        <v>350</v>
      </c>
      <c r="M411" s="198" t="s">
        <v>2615</v>
      </c>
      <c r="N411" s="199">
        <v>194.77</v>
      </c>
      <c r="Q411" s="40"/>
    </row>
    <row r="412" spans="1:17" x14ac:dyDescent="0.25">
      <c r="A412" s="169" t="s">
        <v>1353</v>
      </c>
      <c r="B412" s="52">
        <v>301016</v>
      </c>
      <c r="C412" s="52" t="s">
        <v>1354</v>
      </c>
      <c r="D412" s="54">
        <v>16</v>
      </c>
      <c r="E412" s="54"/>
      <c r="F412" s="54" t="s">
        <v>7</v>
      </c>
      <c r="G412" s="170">
        <v>40</v>
      </c>
      <c r="H412" s="170">
        <v>40</v>
      </c>
      <c r="I412" s="171">
        <v>10</v>
      </c>
      <c r="J412" s="56">
        <v>0.12</v>
      </c>
      <c r="K412" s="56">
        <v>0.16500000000000001</v>
      </c>
      <c r="L412" s="57" t="s">
        <v>350</v>
      </c>
      <c r="M412" s="57" t="s">
        <v>2614</v>
      </c>
      <c r="N412" s="58">
        <v>276.88</v>
      </c>
      <c r="O412" s="683" t="s">
        <v>2597</v>
      </c>
      <c r="Q412" s="40"/>
    </row>
    <row r="413" spans="1:17" x14ac:dyDescent="0.25">
      <c r="A413" s="172" t="s">
        <v>1355</v>
      </c>
      <c r="B413" s="66">
        <v>301020</v>
      </c>
      <c r="C413" s="66" t="s">
        <v>1356</v>
      </c>
      <c r="D413" s="62">
        <v>20</v>
      </c>
      <c r="E413" s="62"/>
      <c r="F413" s="62" t="s">
        <v>7</v>
      </c>
      <c r="G413" s="173">
        <v>40</v>
      </c>
      <c r="H413" s="173">
        <v>40</v>
      </c>
      <c r="I413" s="156">
        <v>10</v>
      </c>
      <c r="J413" s="67" t="s">
        <v>1186</v>
      </c>
      <c r="K413" s="67">
        <v>0.34</v>
      </c>
      <c r="L413" s="64" t="s">
        <v>350</v>
      </c>
      <c r="M413" s="64" t="s">
        <v>2615</v>
      </c>
      <c r="N413" s="65">
        <v>276.88</v>
      </c>
      <c r="O413" s="684"/>
      <c r="Q413" s="40"/>
    </row>
    <row r="414" spans="1:17" x14ac:dyDescent="0.25">
      <c r="A414" s="172" t="s">
        <v>1357</v>
      </c>
      <c r="B414" s="66" t="s">
        <v>1358</v>
      </c>
      <c r="C414" s="66" t="s">
        <v>1359</v>
      </c>
      <c r="D414" s="62">
        <v>25</v>
      </c>
      <c r="E414" s="62"/>
      <c r="F414" s="62" t="s">
        <v>561</v>
      </c>
      <c r="G414" s="173">
        <v>60</v>
      </c>
      <c r="H414" s="173">
        <v>60</v>
      </c>
      <c r="I414" s="156">
        <v>10</v>
      </c>
      <c r="J414" s="96">
        <v>0.22600000000000001</v>
      </c>
      <c r="K414" s="96">
        <v>0.54</v>
      </c>
      <c r="L414" s="64" t="s">
        <v>350</v>
      </c>
      <c r="M414" s="64" t="s">
        <v>2615</v>
      </c>
      <c r="N414" s="65">
        <v>371.07</v>
      </c>
      <c r="O414" s="684"/>
      <c r="Q414" s="40"/>
    </row>
    <row r="415" spans="1:17" x14ac:dyDescent="0.25">
      <c r="A415" s="172" t="s">
        <v>1360</v>
      </c>
      <c r="B415" s="66">
        <v>301120</v>
      </c>
      <c r="C415" s="66" t="s">
        <v>1361</v>
      </c>
      <c r="D415" s="62">
        <v>20</v>
      </c>
      <c r="E415" s="62"/>
      <c r="F415" s="62" t="s">
        <v>7</v>
      </c>
      <c r="G415" s="173">
        <v>40</v>
      </c>
      <c r="H415" s="173">
        <v>40</v>
      </c>
      <c r="I415" s="156">
        <v>10</v>
      </c>
      <c r="J415" s="67" t="s">
        <v>1186</v>
      </c>
      <c r="K415" s="67">
        <v>0.34</v>
      </c>
      <c r="L415" s="64" t="s">
        <v>350</v>
      </c>
      <c r="M415" s="64" t="s">
        <v>2615</v>
      </c>
      <c r="N415" s="65">
        <v>276.88</v>
      </c>
      <c r="O415" s="684"/>
      <c r="Q415" s="40"/>
    </row>
    <row r="416" spans="1:17" x14ac:dyDescent="0.25">
      <c r="A416" s="172" t="s">
        <v>1362</v>
      </c>
      <c r="B416" s="66">
        <v>301025</v>
      </c>
      <c r="C416" s="66" t="s">
        <v>1363</v>
      </c>
      <c r="D416" s="62">
        <v>25</v>
      </c>
      <c r="E416" s="62"/>
      <c r="F416" s="62" t="s">
        <v>7</v>
      </c>
      <c r="G416" s="173">
        <v>40</v>
      </c>
      <c r="H416" s="173">
        <v>40</v>
      </c>
      <c r="I416" s="156">
        <v>4</v>
      </c>
      <c r="J416" s="67">
        <v>0.21</v>
      </c>
      <c r="K416" s="67">
        <v>0.68600000000000005</v>
      </c>
      <c r="L416" s="64" t="s">
        <v>350</v>
      </c>
      <c r="M416" s="64" t="s">
        <v>2615</v>
      </c>
      <c r="N416" s="65">
        <v>371.07</v>
      </c>
      <c r="O416" s="684"/>
      <c r="Q416" s="40"/>
    </row>
    <row r="417" spans="1:17" x14ac:dyDescent="0.25">
      <c r="A417" s="172" t="s">
        <v>1364</v>
      </c>
      <c r="B417" s="66">
        <v>301032</v>
      </c>
      <c r="C417" s="66" t="s">
        <v>1365</v>
      </c>
      <c r="D417" s="62">
        <v>32</v>
      </c>
      <c r="E417" s="62"/>
      <c r="F417" s="62" t="s">
        <v>7</v>
      </c>
      <c r="G417" s="173">
        <v>20</v>
      </c>
      <c r="H417" s="173">
        <v>20</v>
      </c>
      <c r="I417" s="156">
        <v>2</v>
      </c>
      <c r="J417" s="67">
        <v>0.36</v>
      </c>
      <c r="K417" s="67">
        <v>0.68600000000000005</v>
      </c>
      <c r="L417" s="64" t="s">
        <v>350</v>
      </c>
      <c r="M417" s="64" t="s">
        <v>2615</v>
      </c>
      <c r="N417" s="65">
        <v>527.45000000000005</v>
      </c>
      <c r="O417" s="684"/>
      <c r="Q417" s="40"/>
    </row>
    <row r="418" spans="1:17" x14ac:dyDescent="0.25">
      <c r="A418" s="172" t="s">
        <v>1366</v>
      </c>
      <c r="B418" s="66">
        <v>301040</v>
      </c>
      <c r="C418" s="66" t="s">
        <v>1367</v>
      </c>
      <c r="D418" s="62">
        <v>40</v>
      </c>
      <c r="E418" s="62"/>
      <c r="F418" s="62" t="s">
        <v>7</v>
      </c>
      <c r="G418" s="173">
        <v>15</v>
      </c>
      <c r="H418" s="173">
        <v>15</v>
      </c>
      <c r="I418" s="156">
        <v>1</v>
      </c>
      <c r="J418" s="67">
        <v>0.36</v>
      </c>
      <c r="K418" s="67">
        <v>1.6</v>
      </c>
      <c r="L418" s="64" t="s">
        <v>350</v>
      </c>
      <c r="M418" s="64" t="s">
        <v>2615</v>
      </c>
      <c r="N418" s="65">
        <v>801.58</v>
      </c>
      <c r="O418" s="684"/>
      <c r="Q418" s="40"/>
    </row>
    <row r="419" spans="1:17" x14ac:dyDescent="0.25">
      <c r="A419" s="172" t="s">
        <v>1368</v>
      </c>
      <c r="B419" s="66">
        <v>301050</v>
      </c>
      <c r="C419" s="66" t="s">
        <v>1369</v>
      </c>
      <c r="D419" s="62">
        <v>50</v>
      </c>
      <c r="E419" s="62"/>
      <c r="F419" s="62" t="s">
        <v>7</v>
      </c>
      <c r="G419" s="173">
        <v>9</v>
      </c>
      <c r="H419" s="173">
        <v>9</v>
      </c>
      <c r="I419" s="156">
        <v>1</v>
      </c>
      <c r="J419" s="67">
        <v>0.65</v>
      </c>
      <c r="K419" s="67">
        <v>1.6</v>
      </c>
      <c r="L419" s="64" t="s">
        <v>350</v>
      </c>
      <c r="M419" s="64" t="s">
        <v>2615</v>
      </c>
      <c r="N419" s="65">
        <v>1257.55</v>
      </c>
      <c r="O419" s="684"/>
      <c r="Q419" s="40"/>
    </row>
    <row r="420" spans="1:17" x14ac:dyDescent="0.25">
      <c r="A420" s="172" t="s">
        <v>1370</v>
      </c>
      <c r="B420" s="66">
        <v>301063</v>
      </c>
      <c r="C420" s="66" t="s">
        <v>1371</v>
      </c>
      <c r="D420" s="62">
        <v>63</v>
      </c>
      <c r="E420" s="62"/>
      <c r="F420" s="62" t="s">
        <v>7</v>
      </c>
      <c r="G420" s="173">
        <v>6</v>
      </c>
      <c r="H420" s="173">
        <v>6</v>
      </c>
      <c r="I420" s="156">
        <v>1</v>
      </c>
      <c r="J420" s="67">
        <v>1.1200000000000001</v>
      </c>
      <c r="K420" s="67">
        <v>4.8</v>
      </c>
      <c r="L420" s="64" t="s">
        <v>350</v>
      </c>
      <c r="M420" s="64" t="s">
        <v>2615</v>
      </c>
      <c r="N420" s="65">
        <v>1739.96</v>
      </c>
      <c r="O420" s="684"/>
      <c r="Q420" s="40"/>
    </row>
    <row r="421" spans="1:17" ht="15.75" thickBot="1" x14ac:dyDescent="0.3">
      <c r="A421" s="184" t="s">
        <v>1372</v>
      </c>
      <c r="B421" s="76">
        <v>301075</v>
      </c>
      <c r="C421" s="76" t="s">
        <v>1373</v>
      </c>
      <c r="D421" s="78">
        <v>75</v>
      </c>
      <c r="E421" s="78"/>
      <c r="F421" s="78" t="s">
        <v>7</v>
      </c>
      <c r="G421" s="185">
        <v>4</v>
      </c>
      <c r="H421" s="185">
        <v>4</v>
      </c>
      <c r="I421" s="186">
        <v>1</v>
      </c>
      <c r="J421" s="80">
        <v>1.83</v>
      </c>
      <c r="K421" s="80">
        <v>4.8</v>
      </c>
      <c r="L421" s="81" t="s">
        <v>350</v>
      </c>
      <c r="M421" s="81" t="s">
        <v>2614</v>
      </c>
      <c r="N421" s="82">
        <v>2849.62</v>
      </c>
      <c r="O421" s="684"/>
      <c r="Q421" s="40"/>
    </row>
    <row r="422" spans="1:17" x14ac:dyDescent="0.25">
      <c r="A422" s="180" t="s">
        <v>1374</v>
      </c>
      <c r="B422" s="136">
        <v>302020</v>
      </c>
      <c r="C422" s="136" t="s">
        <v>1375</v>
      </c>
      <c r="D422" s="139">
        <v>20</v>
      </c>
      <c r="E422" s="139"/>
      <c r="F422" s="139" t="s">
        <v>7</v>
      </c>
      <c r="G422" s="181">
        <v>60</v>
      </c>
      <c r="H422" s="181">
        <v>60</v>
      </c>
      <c r="I422" s="182">
        <v>10</v>
      </c>
      <c r="J422" s="183">
        <v>0.14000000000000001</v>
      </c>
      <c r="K422" s="183">
        <v>0.36899999999999999</v>
      </c>
      <c r="L422" s="141" t="s">
        <v>350</v>
      </c>
      <c r="M422" s="141" t="s">
        <v>2615</v>
      </c>
      <c r="N422" s="142">
        <v>394.36</v>
      </c>
      <c r="O422" s="684"/>
      <c r="Q422" s="40"/>
    </row>
    <row r="423" spans="1:17" x14ac:dyDescent="0.25">
      <c r="A423" s="172" t="s">
        <v>1376</v>
      </c>
      <c r="B423" s="66">
        <v>302025</v>
      </c>
      <c r="C423" s="66" t="s">
        <v>1377</v>
      </c>
      <c r="D423" s="62">
        <v>25</v>
      </c>
      <c r="E423" s="62"/>
      <c r="F423" s="62" t="s">
        <v>7</v>
      </c>
      <c r="G423" s="173">
        <v>60</v>
      </c>
      <c r="H423" s="173">
        <v>60</v>
      </c>
      <c r="I423" s="156">
        <v>10</v>
      </c>
      <c r="J423" s="67" t="s">
        <v>975</v>
      </c>
      <c r="K423" s="67">
        <v>0.4</v>
      </c>
      <c r="L423" s="64" t="s">
        <v>350</v>
      </c>
      <c r="M423" s="64" t="s">
        <v>2615</v>
      </c>
      <c r="N423" s="65">
        <v>482.14</v>
      </c>
      <c r="O423" s="684"/>
      <c r="Q423" s="40"/>
    </row>
    <row r="424" spans="1:17" x14ac:dyDescent="0.25">
      <c r="A424" s="172" t="s">
        <v>1378</v>
      </c>
      <c r="B424" s="66">
        <v>302032</v>
      </c>
      <c r="C424" s="66" t="s">
        <v>1379</v>
      </c>
      <c r="D424" s="62">
        <v>32</v>
      </c>
      <c r="E424" s="62"/>
      <c r="F424" s="62" t="s">
        <v>7</v>
      </c>
      <c r="G424" s="173">
        <v>30</v>
      </c>
      <c r="H424" s="173">
        <v>30</v>
      </c>
      <c r="I424" s="156">
        <v>2</v>
      </c>
      <c r="J424" s="67">
        <v>0.24</v>
      </c>
      <c r="K424" s="67">
        <v>0.8</v>
      </c>
      <c r="L424" s="64" t="s">
        <v>350</v>
      </c>
      <c r="M424" s="64" t="s">
        <v>2615</v>
      </c>
      <c r="N424" s="65">
        <v>646.30999999999995</v>
      </c>
      <c r="O424" s="684"/>
      <c r="Q424" s="40"/>
    </row>
    <row r="425" spans="1:17" x14ac:dyDescent="0.25">
      <c r="A425" s="172" t="s">
        <v>1380</v>
      </c>
      <c r="B425" s="66">
        <v>302040</v>
      </c>
      <c r="C425" s="66" t="s">
        <v>1381</v>
      </c>
      <c r="D425" s="62">
        <v>40</v>
      </c>
      <c r="E425" s="62"/>
      <c r="F425" s="62" t="s">
        <v>7</v>
      </c>
      <c r="G425" s="173">
        <v>20</v>
      </c>
      <c r="H425" s="173">
        <v>20</v>
      </c>
      <c r="I425" s="156">
        <v>2</v>
      </c>
      <c r="J425" s="67">
        <v>0.38</v>
      </c>
      <c r="K425" s="67">
        <v>1.6</v>
      </c>
      <c r="L425" s="64" t="s">
        <v>350</v>
      </c>
      <c r="M425" s="64" t="s">
        <v>2615</v>
      </c>
      <c r="N425" s="65">
        <v>914.69</v>
      </c>
      <c r="O425" s="684"/>
      <c r="Q425" s="40"/>
    </row>
    <row r="426" spans="1:17" x14ac:dyDescent="0.25">
      <c r="A426" s="172" t="s">
        <v>1382</v>
      </c>
      <c r="B426" s="66">
        <v>302050</v>
      </c>
      <c r="C426" s="66" t="s">
        <v>1383</v>
      </c>
      <c r="D426" s="62">
        <v>50</v>
      </c>
      <c r="E426" s="62"/>
      <c r="F426" s="62" t="s">
        <v>7</v>
      </c>
      <c r="G426" s="173">
        <v>14</v>
      </c>
      <c r="H426" s="173">
        <v>14</v>
      </c>
      <c r="I426" s="156">
        <v>1</v>
      </c>
      <c r="J426" s="67">
        <v>0.66</v>
      </c>
      <c r="K426" s="67">
        <v>1.6</v>
      </c>
      <c r="L426" s="64" t="s">
        <v>350</v>
      </c>
      <c r="M426" s="64" t="s">
        <v>2615</v>
      </c>
      <c r="N426" s="65">
        <v>1363.28</v>
      </c>
      <c r="O426" s="684"/>
      <c r="Q426" s="40"/>
    </row>
    <row r="427" spans="1:17" x14ac:dyDescent="0.25">
      <c r="A427" s="172" t="s">
        <v>1384</v>
      </c>
      <c r="B427" s="66">
        <v>302063</v>
      </c>
      <c r="C427" s="66" t="s">
        <v>1385</v>
      </c>
      <c r="D427" s="62">
        <v>63</v>
      </c>
      <c r="E427" s="62"/>
      <c r="F427" s="62" t="s">
        <v>7</v>
      </c>
      <c r="G427" s="173">
        <v>6</v>
      </c>
      <c r="H427" s="173">
        <v>6</v>
      </c>
      <c r="I427" s="156">
        <v>1</v>
      </c>
      <c r="J427" s="67">
        <v>1.1399999999999999</v>
      </c>
      <c r="K427" s="67">
        <v>4.8</v>
      </c>
      <c r="L427" s="64" t="s">
        <v>350</v>
      </c>
      <c r="M427" s="64" t="s">
        <v>2615</v>
      </c>
      <c r="N427" s="65">
        <v>1911.52</v>
      </c>
      <c r="O427" s="684"/>
      <c r="Q427" s="40"/>
    </row>
    <row r="428" spans="1:17" ht="15.75" thickBot="1" x14ac:dyDescent="0.3">
      <c r="A428" s="188" t="s">
        <v>1386</v>
      </c>
      <c r="B428" s="144">
        <v>302075</v>
      </c>
      <c r="C428" s="144" t="s">
        <v>1387</v>
      </c>
      <c r="D428" s="147">
        <v>75</v>
      </c>
      <c r="E428" s="147"/>
      <c r="F428" s="147" t="s">
        <v>7</v>
      </c>
      <c r="G428" s="190">
        <v>4</v>
      </c>
      <c r="H428" s="190">
        <v>4</v>
      </c>
      <c r="I428" s="191">
        <v>1</v>
      </c>
      <c r="J428" s="149">
        <v>1.85</v>
      </c>
      <c r="K428" s="149">
        <v>4.8</v>
      </c>
      <c r="L428" s="150" t="s">
        <v>350</v>
      </c>
      <c r="M428" s="150" t="s">
        <v>2615</v>
      </c>
      <c r="N428" s="151">
        <v>2917.82</v>
      </c>
      <c r="O428" s="684"/>
      <c r="Q428" s="40"/>
    </row>
    <row r="429" spans="1:17" x14ac:dyDescent="0.25">
      <c r="A429" s="169" t="s">
        <v>1388</v>
      </c>
      <c r="B429" s="52">
        <v>303020</v>
      </c>
      <c r="C429" s="52" t="s">
        <v>1389</v>
      </c>
      <c r="D429" s="54">
        <v>20</v>
      </c>
      <c r="E429" s="54"/>
      <c r="F429" s="54" t="s">
        <v>7</v>
      </c>
      <c r="G429" s="170">
        <v>40</v>
      </c>
      <c r="H429" s="170">
        <v>40</v>
      </c>
      <c r="I429" s="171">
        <v>2</v>
      </c>
      <c r="J429" s="56">
        <v>0.14000000000000001</v>
      </c>
      <c r="K429" s="56">
        <v>0.39300000000000002</v>
      </c>
      <c r="L429" s="57" t="s">
        <v>350</v>
      </c>
      <c r="M429" s="57" t="s">
        <v>2615</v>
      </c>
      <c r="N429" s="58">
        <v>286.47000000000003</v>
      </c>
      <c r="O429" s="684"/>
      <c r="Q429" s="40"/>
    </row>
    <row r="430" spans="1:17" ht="15.75" thickBot="1" x14ac:dyDescent="0.3">
      <c r="A430" s="184" t="s">
        <v>1390</v>
      </c>
      <c r="B430" s="76">
        <v>303025</v>
      </c>
      <c r="C430" s="76" t="s">
        <v>1391</v>
      </c>
      <c r="D430" s="78">
        <v>25</v>
      </c>
      <c r="E430" s="78"/>
      <c r="F430" s="78" t="s">
        <v>7</v>
      </c>
      <c r="G430" s="185">
        <v>30</v>
      </c>
      <c r="H430" s="185">
        <v>30</v>
      </c>
      <c r="I430" s="186">
        <v>2</v>
      </c>
      <c r="J430" s="80">
        <v>0.15</v>
      </c>
      <c r="K430" s="80">
        <v>0.76600000000000001</v>
      </c>
      <c r="L430" s="81" t="s">
        <v>350</v>
      </c>
      <c r="M430" s="81" t="s">
        <v>2615</v>
      </c>
      <c r="N430" s="82">
        <v>380.41</v>
      </c>
      <c r="O430" s="684"/>
      <c r="Q430" s="40"/>
    </row>
    <row r="431" spans="1:17" x14ac:dyDescent="0.25">
      <c r="A431" s="180" t="s">
        <v>1392</v>
      </c>
      <c r="B431" s="137" t="s">
        <v>1393</v>
      </c>
      <c r="C431" s="136" t="s">
        <v>1394</v>
      </c>
      <c r="D431" s="139" t="s">
        <v>858</v>
      </c>
      <c r="E431" s="139"/>
      <c r="F431" s="139" t="s">
        <v>7</v>
      </c>
      <c r="G431" s="181">
        <v>30</v>
      </c>
      <c r="H431" s="181">
        <v>30</v>
      </c>
      <c r="I431" s="182">
        <v>5</v>
      </c>
      <c r="J431" s="183">
        <v>0.154</v>
      </c>
      <c r="K431" s="183">
        <v>0.12</v>
      </c>
      <c r="L431" s="141" t="s">
        <v>350</v>
      </c>
      <c r="M431" s="141" t="s">
        <v>2614</v>
      </c>
      <c r="N431" s="142">
        <v>295.44</v>
      </c>
      <c r="O431" s="684"/>
      <c r="Q431" s="40"/>
    </row>
    <row r="432" spans="1:17" x14ac:dyDescent="0.25">
      <c r="A432" s="172" t="s">
        <v>1395</v>
      </c>
      <c r="B432" s="107" t="s">
        <v>1396</v>
      </c>
      <c r="C432" s="66" t="s">
        <v>1397</v>
      </c>
      <c r="D432" s="62" t="s">
        <v>864</v>
      </c>
      <c r="E432" s="62"/>
      <c r="F432" s="62" t="s">
        <v>7</v>
      </c>
      <c r="G432" s="173">
        <v>30</v>
      </c>
      <c r="H432" s="173">
        <v>30</v>
      </c>
      <c r="I432" s="156">
        <v>5</v>
      </c>
      <c r="J432" s="67">
        <v>0.19800000000000001</v>
      </c>
      <c r="K432" s="67">
        <v>0.16</v>
      </c>
      <c r="L432" s="64" t="s">
        <v>350</v>
      </c>
      <c r="M432" s="64" t="s">
        <v>2614</v>
      </c>
      <c r="N432" s="65">
        <v>311.79000000000002</v>
      </c>
      <c r="O432" s="684"/>
      <c r="Q432" s="40"/>
    </row>
    <row r="433" spans="1:17" x14ac:dyDescent="0.25">
      <c r="A433" s="172" t="s">
        <v>1398</v>
      </c>
      <c r="B433" s="107" t="s">
        <v>1399</v>
      </c>
      <c r="C433" s="66" t="s">
        <v>1400</v>
      </c>
      <c r="D433" s="62" t="s">
        <v>858</v>
      </c>
      <c r="E433" s="62"/>
      <c r="F433" s="62" t="s">
        <v>7</v>
      </c>
      <c r="G433" s="173">
        <v>30</v>
      </c>
      <c r="H433" s="173">
        <v>30</v>
      </c>
      <c r="I433" s="156">
        <v>5</v>
      </c>
      <c r="J433" s="67">
        <v>0.16</v>
      </c>
      <c r="K433" s="67">
        <v>0.13</v>
      </c>
      <c r="L433" s="64" t="s">
        <v>350</v>
      </c>
      <c r="M433" s="64" t="s">
        <v>2614</v>
      </c>
      <c r="N433" s="65">
        <v>295.44</v>
      </c>
      <c r="O433" s="684"/>
      <c r="Q433" s="40"/>
    </row>
    <row r="434" spans="1:17" ht="15.75" thickBot="1" x14ac:dyDescent="0.3">
      <c r="A434" s="188" t="s">
        <v>1401</v>
      </c>
      <c r="B434" s="145" t="s">
        <v>1402</v>
      </c>
      <c r="C434" s="144" t="s">
        <v>1403</v>
      </c>
      <c r="D434" s="147" t="s">
        <v>864</v>
      </c>
      <c r="E434" s="147"/>
      <c r="F434" s="147" t="s">
        <v>7</v>
      </c>
      <c r="G434" s="190">
        <v>30</v>
      </c>
      <c r="H434" s="190">
        <v>30</v>
      </c>
      <c r="I434" s="191">
        <v>5</v>
      </c>
      <c r="J434" s="149">
        <v>0.19800000000000001</v>
      </c>
      <c r="K434" s="149">
        <v>0.18</v>
      </c>
      <c r="L434" s="150" t="s">
        <v>350</v>
      </c>
      <c r="M434" s="150" t="s">
        <v>2614</v>
      </c>
      <c r="N434" s="151">
        <v>311.79000000000002</v>
      </c>
      <c r="O434" s="685"/>
      <c r="Q434" s="40"/>
    </row>
    <row r="435" spans="1:17" x14ac:dyDescent="0.25">
      <c r="A435" s="169" t="s">
        <v>1404</v>
      </c>
      <c r="B435" s="52">
        <v>306020</v>
      </c>
      <c r="C435" s="52" t="s">
        <v>1405</v>
      </c>
      <c r="D435" s="54">
        <v>20</v>
      </c>
      <c r="E435" s="54"/>
      <c r="F435" s="54" t="s">
        <v>7</v>
      </c>
      <c r="G435" s="170">
        <v>50</v>
      </c>
      <c r="H435" s="170">
        <v>50</v>
      </c>
      <c r="I435" s="171">
        <v>10</v>
      </c>
      <c r="J435" s="56">
        <v>0.17</v>
      </c>
      <c r="K435" s="56">
        <v>0.65</v>
      </c>
      <c r="L435" s="57" t="s">
        <v>350</v>
      </c>
      <c r="M435" s="57" t="s">
        <v>2615</v>
      </c>
      <c r="N435" s="58">
        <v>320.77</v>
      </c>
      <c r="O435" s="683" t="s">
        <v>2598</v>
      </c>
      <c r="Q435" s="40"/>
    </row>
    <row r="436" spans="1:17" ht="15.75" thickBot="1" x14ac:dyDescent="0.3">
      <c r="A436" s="184" t="s">
        <v>1406</v>
      </c>
      <c r="B436" s="76">
        <v>306025</v>
      </c>
      <c r="C436" s="76" t="s">
        <v>1407</v>
      </c>
      <c r="D436" s="78">
        <v>25</v>
      </c>
      <c r="E436" s="78"/>
      <c r="F436" s="78" t="s">
        <v>7</v>
      </c>
      <c r="G436" s="185">
        <v>40</v>
      </c>
      <c r="H436" s="185">
        <v>40</v>
      </c>
      <c r="I436" s="186">
        <v>10</v>
      </c>
      <c r="J436" s="80">
        <v>0.24</v>
      </c>
      <c r="K436" s="80">
        <v>0.68</v>
      </c>
      <c r="L436" s="81" t="s">
        <v>350</v>
      </c>
      <c r="M436" s="81" t="s">
        <v>2615</v>
      </c>
      <c r="N436" s="82">
        <v>449.56</v>
      </c>
      <c r="O436" s="684"/>
      <c r="Q436" s="40"/>
    </row>
    <row r="437" spans="1:17" x14ac:dyDescent="0.25">
      <c r="A437" s="180" t="s">
        <v>1408</v>
      </c>
      <c r="B437" s="136">
        <v>304020</v>
      </c>
      <c r="C437" s="136" t="s">
        <v>1409</v>
      </c>
      <c r="D437" s="139">
        <v>20</v>
      </c>
      <c r="E437" s="139"/>
      <c r="F437" s="139" t="s">
        <v>7</v>
      </c>
      <c r="G437" s="181">
        <v>60</v>
      </c>
      <c r="H437" s="181">
        <v>60</v>
      </c>
      <c r="I437" s="182">
        <v>10</v>
      </c>
      <c r="J437" s="183">
        <v>0.15</v>
      </c>
      <c r="K437" s="183">
        <v>0.6</v>
      </c>
      <c r="L437" s="141" t="s">
        <v>350</v>
      </c>
      <c r="M437" s="141" t="s">
        <v>2615</v>
      </c>
      <c r="N437" s="142">
        <v>310.08</v>
      </c>
      <c r="O437" s="684"/>
      <c r="Q437" s="40"/>
    </row>
    <row r="438" spans="1:17" x14ac:dyDescent="0.25">
      <c r="A438" s="172" t="s">
        <v>1410</v>
      </c>
      <c r="B438" s="66">
        <v>304025</v>
      </c>
      <c r="C438" s="66" t="s">
        <v>1411</v>
      </c>
      <c r="D438" s="62">
        <v>25</v>
      </c>
      <c r="E438" s="62"/>
      <c r="F438" s="62" t="s">
        <v>7</v>
      </c>
      <c r="G438" s="173">
        <v>40</v>
      </c>
      <c r="H438" s="173">
        <v>40</v>
      </c>
      <c r="I438" s="156">
        <v>10</v>
      </c>
      <c r="J438" s="67" t="s">
        <v>1412</v>
      </c>
      <c r="K438" s="67">
        <v>0.6</v>
      </c>
      <c r="L438" s="64" t="s">
        <v>350</v>
      </c>
      <c r="M438" s="64" t="s">
        <v>2615</v>
      </c>
      <c r="N438" s="65">
        <v>435.43</v>
      </c>
      <c r="O438" s="684"/>
      <c r="Q438" s="40"/>
    </row>
    <row r="439" spans="1:17" x14ac:dyDescent="0.25">
      <c r="A439" s="172" t="s">
        <v>1413</v>
      </c>
      <c r="B439" s="66">
        <v>304032</v>
      </c>
      <c r="C439" s="66" t="s">
        <v>1414</v>
      </c>
      <c r="D439" s="62">
        <v>32</v>
      </c>
      <c r="E439" s="62"/>
      <c r="F439" s="62" t="s">
        <v>7</v>
      </c>
      <c r="G439" s="173">
        <v>30</v>
      </c>
      <c r="H439" s="173">
        <v>30</v>
      </c>
      <c r="I439" s="156">
        <v>5</v>
      </c>
      <c r="J439" s="67">
        <v>0.32</v>
      </c>
      <c r="K439" s="67">
        <v>0.96</v>
      </c>
      <c r="L439" s="64" t="s">
        <v>350</v>
      </c>
      <c r="M439" s="64" t="s">
        <v>2615</v>
      </c>
      <c r="N439" s="65">
        <v>658.43</v>
      </c>
      <c r="O439" s="684"/>
      <c r="Q439" s="40"/>
    </row>
    <row r="440" spans="1:17" x14ac:dyDescent="0.25">
      <c r="A440" s="172" t="s">
        <v>2633</v>
      </c>
      <c r="B440" s="66">
        <v>304040</v>
      </c>
      <c r="C440" s="66" t="s">
        <v>1415</v>
      </c>
      <c r="D440" s="62">
        <v>40</v>
      </c>
      <c r="E440" s="62"/>
      <c r="F440" s="62" t="s">
        <v>7</v>
      </c>
      <c r="G440" s="173">
        <v>20</v>
      </c>
      <c r="H440" s="173">
        <v>20</v>
      </c>
      <c r="I440" s="156">
        <v>2</v>
      </c>
      <c r="J440" s="67">
        <v>0.4</v>
      </c>
      <c r="K440" s="67">
        <v>1.0669999999999999</v>
      </c>
      <c r="L440" s="64" t="s">
        <v>350</v>
      </c>
      <c r="M440" s="64" t="s">
        <v>2615</v>
      </c>
      <c r="N440" s="65">
        <v>909.13</v>
      </c>
      <c r="O440" s="684"/>
      <c r="Q440" s="40"/>
    </row>
    <row r="441" spans="1:17" x14ac:dyDescent="0.25">
      <c r="A441" s="172" t="s">
        <v>2671</v>
      </c>
      <c r="B441" s="66">
        <v>304050</v>
      </c>
      <c r="C441" s="66" t="s">
        <v>1416</v>
      </c>
      <c r="D441" s="62">
        <v>50</v>
      </c>
      <c r="E441" s="62"/>
      <c r="F441" s="62" t="s">
        <v>7</v>
      </c>
      <c r="G441" s="173">
        <v>10</v>
      </c>
      <c r="H441" s="173">
        <v>10</v>
      </c>
      <c r="I441" s="156">
        <v>1</v>
      </c>
      <c r="J441" s="67">
        <v>0.75</v>
      </c>
      <c r="K441" s="67">
        <v>1.92</v>
      </c>
      <c r="L441" s="64" t="s">
        <v>350</v>
      </c>
      <c r="M441" s="64" t="s">
        <v>2615</v>
      </c>
      <c r="N441" s="65">
        <v>1500</v>
      </c>
      <c r="O441" s="684"/>
      <c r="Q441" s="40"/>
    </row>
    <row r="442" spans="1:17" ht="15.75" thickBot="1" x14ac:dyDescent="0.3">
      <c r="A442" s="188" t="s">
        <v>1417</v>
      </c>
      <c r="B442" s="144">
        <v>304063</v>
      </c>
      <c r="C442" s="144" t="s">
        <v>1418</v>
      </c>
      <c r="D442" s="147">
        <v>63</v>
      </c>
      <c r="E442" s="147"/>
      <c r="F442" s="147" t="s">
        <v>7</v>
      </c>
      <c r="G442" s="190">
        <v>6</v>
      </c>
      <c r="H442" s="190">
        <v>6</v>
      </c>
      <c r="I442" s="191">
        <v>1</v>
      </c>
      <c r="J442" s="149">
        <v>1.29</v>
      </c>
      <c r="K442" s="149">
        <v>2.1</v>
      </c>
      <c r="L442" s="150" t="s">
        <v>350</v>
      </c>
      <c r="M442" s="150" t="s">
        <v>2615</v>
      </c>
      <c r="N442" s="151">
        <v>2015.34</v>
      </c>
      <c r="O442" s="684"/>
      <c r="Q442" s="40"/>
    </row>
    <row r="443" spans="1:17" x14ac:dyDescent="0.25">
      <c r="A443" s="169" t="s">
        <v>1419</v>
      </c>
      <c r="B443" s="52">
        <v>305020</v>
      </c>
      <c r="C443" s="52" t="s">
        <v>1420</v>
      </c>
      <c r="D443" s="54">
        <v>20</v>
      </c>
      <c r="E443" s="54"/>
      <c r="F443" s="54" t="s">
        <v>7</v>
      </c>
      <c r="G443" s="170">
        <v>50</v>
      </c>
      <c r="H443" s="170">
        <v>50</v>
      </c>
      <c r="I443" s="171">
        <v>10</v>
      </c>
      <c r="J443" s="56">
        <v>0.17</v>
      </c>
      <c r="K443" s="56">
        <v>0.6</v>
      </c>
      <c r="L443" s="57" t="s">
        <v>350</v>
      </c>
      <c r="M443" s="57" t="s">
        <v>2615</v>
      </c>
      <c r="N443" s="58">
        <v>459.19</v>
      </c>
      <c r="O443" s="684"/>
      <c r="Q443" s="40"/>
    </row>
    <row r="444" spans="1:17" x14ac:dyDescent="0.25">
      <c r="A444" s="172" t="s">
        <v>1421</v>
      </c>
      <c r="B444" s="66">
        <v>305025</v>
      </c>
      <c r="C444" s="66" t="s">
        <v>1422</v>
      </c>
      <c r="D444" s="62">
        <v>25</v>
      </c>
      <c r="E444" s="62"/>
      <c r="F444" s="62" t="s">
        <v>7</v>
      </c>
      <c r="G444" s="173">
        <v>40</v>
      </c>
      <c r="H444" s="173">
        <v>40</v>
      </c>
      <c r="I444" s="156">
        <v>5</v>
      </c>
      <c r="J444" s="67" t="s">
        <v>1423</v>
      </c>
      <c r="K444" s="67">
        <v>0.6</v>
      </c>
      <c r="L444" s="64" t="s">
        <v>350</v>
      </c>
      <c r="M444" s="64" t="s">
        <v>2615</v>
      </c>
      <c r="N444" s="65">
        <v>551.54999999999995</v>
      </c>
      <c r="O444" s="684"/>
      <c r="Q444" s="40"/>
    </row>
    <row r="445" spans="1:17" x14ac:dyDescent="0.25">
      <c r="A445" s="172" t="s">
        <v>1424</v>
      </c>
      <c r="B445" s="66">
        <v>305032</v>
      </c>
      <c r="C445" s="66" t="s">
        <v>1425</v>
      </c>
      <c r="D445" s="62">
        <v>32</v>
      </c>
      <c r="E445" s="62"/>
      <c r="F445" s="62" t="s">
        <v>7</v>
      </c>
      <c r="G445" s="173">
        <v>30</v>
      </c>
      <c r="H445" s="173">
        <v>30</v>
      </c>
      <c r="I445" s="156">
        <v>2</v>
      </c>
      <c r="J445" s="67">
        <v>0.35</v>
      </c>
      <c r="K445" s="67">
        <v>0.96</v>
      </c>
      <c r="L445" s="64" t="s">
        <v>350</v>
      </c>
      <c r="M445" s="64" t="s">
        <v>2615</v>
      </c>
      <c r="N445" s="65">
        <v>760.03</v>
      </c>
      <c r="O445" s="684"/>
      <c r="Q445" s="40"/>
    </row>
    <row r="446" spans="1:17" ht="15.75" thickBot="1" x14ac:dyDescent="0.3">
      <c r="A446" s="184" t="s">
        <v>1426</v>
      </c>
      <c r="B446" s="76">
        <v>305040</v>
      </c>
      <c r="C446" s="77" t="s">
        <v>1427</v>
      </c>
      <c r="D446" s="78">
        <v>40</v>
      </c>
      <c r="E446" s="78"/>
      <c r="F446" s="78" t="s">
        <v>7</v>
      </c>
      <c r="G446" s="185">
        <v>20</v>
      </c>
      <c r="H446" s="185">
        <v>20</v>
      </c>
      <c r="I446" s="186">
        <v>2</v>
      </c>
      <c r="J446" s="80">
        <v>0.42</v>
      </c>
      <c r="K446" s="80">
        <v>1.0669999999999999</v>
      </c>
      <c r="L446" s="81" t="s">
        <v>350</v>
      </c>
      <c r="M446" s="81" t="s">
        <v>2615</v>
      </c>
      <c r="N446" s="82">
        <v>1039.76</v>
      </c>
      <c r="O446" s="685"/>
      <c r="Q446" s="40"/>
    </row>
    <row r="447" spans="1:17" x14ac:dyDescent="0.25">
      <c r="A447" s="180" t="s">
        <v>1428</v>
      </c>
      <c r="B447" s="223">
        <v>308020</v>
      </c>
      <c r="C447" s="136" t="s">
        <v>1429</v>
      </c>
      <c r="D447" s="139">
        <v>20</v>
      </c>
      <c r="E447" s="139"/>
      <c r="F447" s="139" t="s">
        <v>7</v>
      </c>
      <c r="G447" s="181">
        <v>50</v>
      </c>
      <c r="H447" s="181">
        <v>50</v>
      </c>
      <c r="I447" s="182">
        <v>1</v>
      </c>
      <c r="J447" s="183">
        <v>0.19</v>
      </c>
      <c r="K447" s="183">
        <v>0.25</v>
      </c>
      <c r="L447" s="141" t="s">
        <v>350</v>
      </c>
      <c r="M447" s="57" t="s">
        <v>2615</v>
      </c>
      <c r="N447" s="142">
        <v>302.17</v>
      </c>
      <c r="O447" s="691" t="s">
        <v>2599</v>
      </c>
      <c r="Q447" s="40"/>
    </row>
    <row r="448" spans="1:17" x14ac:dyDescent="0.25">
      <c r="A448" s="172" t="s">
        <v>1430</v>
      </c>
      <c r="B448" s="201">
        <v>308025</v>
      </c>
      <c r="C448" s="66" t="s">
        <v>1431</v>
      </c>
      <c r="D448" s="62">
        <v>25</v>
      </c>
      <c r="E448" s="62"/>
      <c r="F448" s="62" t="s">
        <v>7</v>
      </c>
      <c r="G448" s="173">
        <v>50</v>
      </c>
      <c r="H448" s="173">
        <v>50</v>
      </c>
      <c r="I448" s="156">
        <v>1</v>
      </c>
      <c r="J448" s="67">
        <v>0.19</v>
      </c>
      <c r="K448" s="67">
        <v>0.25</v>
      </c>
      <c r="L448" s="64" t="s">
        <v>350</v>
      </c>
      <c r="M448" s="64" t="s">
        <v>2615</v>
      </c>
      <c r="N448" s="65">
        <v>331.19</v>
      </c>
      <c r="O448" s="692"/>
      <c r="Q448" s="40"/>
    </row>
    <row r="449" spans="1:17" ht="15.75" thickBot="1" x14ac:dyDescent="0.3">
      <c r="A449" s="188" t="s">
        <v>1432</v>
      </c>
      <c r="B449" s="189">
        <v>308032</v>
      </c>
      <c r="C449" s="144" t="s">
        <v>1433</v>
      </c>
      <c r="D449" s="147">
        <v>32</v>
      </c>
      <c r="E449" s="147"/>
      <c r="F449" s="147" t="s">
        <v>7</v>
      </c>
      <c r="G449" s="190">
        <v>30</v>
      </c>
      <c r="H449" s="190">
        <v>30</v>
      </c>
      <c r="I449" s="191">
        <v>5</v>
      </c>
      <c r="J449" s="149">
        <v>0.16300000000000001</v>
      </c>
      <c r="K449" s="149">
        <v>0.56000000000000005</v>
      </c>
      <c r="L449" s="150" t="s">
        <v>350</v>
      </c>
      <c r="M449" s="81" t="s">
        <v>2615</v>
      </c>
      <c r="N449" s="151">
        <v>569.63</v>
      </c>
      <c r="O449" s="693"/>
      <c r="Q449" s="40"/>
    </row>
    <row r="450" spans="1:17" x14ac:dyDescent="0.25">
      <c r="A450" s="51" t="s">
        <v>1434</v>
      </c>
      <c r="B450" s="187" t="s">
        <v>1435</v>
      </c>
      <c r="C450" s="52" t="s">
        <v>1436</v>
      </c>
      <c r="D450" s="54">
        <v>20</v>
      </c>
      <c r="E450" s="54"/>
      <c r="F450" s="54" t="s">
        <v>7</v>
      </c>
      <c r="G450" s="170">
        <v>50</v>
      </c>
      <c r="H450" s="170">
        <v>50</v>
      </c>
      <c r="I450" s="171">
        <v>1</v>
      </c>
      <c r="J450" s="54">
        <v>0.19</v>
      </c>
      <c r="K450" s="56">
        <v>0.25</v>
      </c>
      <c r="L450" s="57" t="s">
        <v>350</v>
      </c>
      <c r="M450" s="57" t="s">
        <v>2615</v>
      </c>
      <c r="N450" s="58">
        <v>391.62</v>
      </c>
      <c r="O450" s="691" t="s">
        <v>2600</v>
      </c>
      <c r="Q450" s="40"/>
    </row>
    <row r="451" spans="1:17" x14ac:dyDescent="0.25">
      <c r="A451" s="59" t="s">
        <v>1437</v>
      </c>
      <c r="B451" s="201" t="s">
        <v>1438</v>
      </c>
      <c r="C451" s="66" t="s">
        <v>1439</v>
      </c>
      <c r="D451" s="62">
        <v>25</v>
      </c>
      <c r="E451" s="62"/>
      <c r="F451" s="62" t="s">
        <v>7</v>
      </c>
      <c r="G451" s="173">
        <v>50</v>
      </c>
      <c r="H451" s="173">
        <v>50</v>
      </c>
      <c r="I451" s="156">
        <v>1</v>
      </c>
      <c r="J451" s="62">
        <v>0.19</v>
      </c>
      <c r="K451" s="67">
        <v>0.25</v>
      </c>
      <c r="L451" s="64" t="s">
        <v>350</v>
      </c>
      <c r="M451" s="64" t="s">
        <v>2615</v>
      </c>
      <c r="N451" s="65">
        <v>391.62</v>
      </c>
      <c r="O451" s="692"/>
      <c r="Q451" s="40"/>
    </row>
    <row r="452" spans="1:17" ht="15.75" thickBot="1" x14ac:dyDescent="0.3">
      <c r="A452" s="75" t="s">
        <v>1440</v>
      </c>
      <c r="B452" s="222">
        <v>308033</v>
      </c>
      <c r="C452" s="76" t="s">
        <v>1441</v>
      </c>
      <c r="D452" s="78">
        <v>32</v>
      </c>
      <c r="E452" s="78"/>
      <c r="F452" s="78" t="s">
        <v>7</v>
      </c>
      <c r="G452" s="185">
        <v>40</v>
      </c>
      <c r="H452" s="185">
        <v>40</v>
      </c>
      <c r="I452" s="186">
        <v>5</v>
      </c>
      <c r="J452" s="78">
        <v>0.16</v>
      </c>
      <c r="K452" s="80">
        <v>0.56000000000000005</v>
      </c>
      <c r="L452" s="81" t="s">
        <v>350</v>
      </c>
      <c r="M452" s="81" t="s">
        <v>2615</v>
      </c>
      <c r="N452" s="82">
        <v>738.05</v>
      </c>
      <c r="O452" s="693"/>
      <c r="Q452" s="40"/>
    </row>
    <row r="453" spans="1:17" x14ac:dyDescent="0.25">
      <c r="A453" s="180" t="s">
        <v>2634</v>
      </c>
      <c r="B453" s="223">
        <v>322020</v>
      </c>
      <c r="C453" s="136" t="s">
        <v>1442</v>
      </c>
      <c r="D453" s="139">
        <v>20</v>
      </c>
      <c r="E453" s="139"/>
      <c r="F453" s="139" t="s">
        <v>7</v>
      </c>
      <c r="G453" s="181">
        <v>15</v>
      </c>
      <c r="H453" s="181">
        <v>15</v>
      </c>
      <c r="I453" s="182">
        <v>1</v>
      </c>
      <c r="J453" s="183">
        <v>0.25</v>
      </c>
      <c r="K453" s="183">
        <v>0.25</v>
      </c>
      <c r="L453" s="141" t="s">
        <v>350</v>
      </c>
      <c r="M453" s="141" t="s">
        <v>2615</v>
      </c>
      <c r="N453" s="142">
        <v>787.35</v>
      </c>
      <c r="O453" s="683" t="s">
        <v>2601</v>
      </c>
      <c r="Q453" s="40"/>
    </row>
    <row r="454" spans="1:17" ht="15.75" thickBot="1" x14ac:dyDescent="0.3">
      <c r="A454" s="188" t="s">
        <v>2635</v>
      </c>
      <c r="B454" s="189">
        <v>322025</v>
      </c>
      <c r="C454" s="144" t="s">
        <v>1443</v>
      </c>
      <c r="D454" s="147">
        <v>25</v>
      </c>
      <c r="E454" s="147"/>
      <c r="F454" s="147" t="s">
        <v>7</v>
      </c>
      <c r="G454" s="190">
        <v>12</v>
      </c>
      <c r="H454" s="190">
        <v>12</v>
      </c>
      <c r="I454" s="191">
        <v>1</v>
      </c>
      <c r="J454" s="149">
        <v>0.3</v>
      </c>
      <c r="K454" s="149">
        <v>0.3</v>
      </c>
      <c r="L454" s="150" t="s">
        <v>350</v>
      </c>
      <c r="M454" s="150" t="s">
        <v>2615</v>
      </c>
      <c r="N454" s="151">
        <v>888.55</v>
      </c>
      <c r="O454" s="684"/>
      <c r="Q454" s="40"/>
    </row>
    <row r="455" spans="1:17" x14ac:dyDescent="0.25">
      <c r="A455" s="169" t="s">
        <v>1444</v>
      </c>
      <c r="B455" s="52">
        <v>313020</v>
      </c>
      <c r="C455" s="52" t="s">
        <v>1445</v>
      </c>
      <c r="D455" s="54">
        <v>20</v>
      </c>
      <c r="E455" s="54"/>
      <c r="F455" s="54" t="s">
        <v>7</v>
      </c>
      <c r="G455" s="170">
        <v>20</v>
      </c>
      <c r="H455" s="170">
        <v>20</v>
      </c>
      <c r="I455" s="171">
        <v>1</v>
      </c>
      <c r="J455" s="56">
        <v>0.17</v>
      </c>
      <c r="K455" s="56">
        <v>0.25</v>
      </c>
      <c r="L455" s="57" t="s">
        <v>350</v>
      </c>
      <c r="M455" s="57" t="s">
        <v>2615</v>
      </c>
      <c r="N455" s="58">
        <v>485.57</v>
      </c>
      <c r="O455" s="684"/>
      <c r="Q455" s="40"/>
    </row>
    <row r="456" spans="1:17" x14ac:dyDescent="0.25">
      <c r="A456" s="172" t="s">
        <v>2636</v>
      </c>
      <c r="B456" s="66">
        <v>313025</v>
      </c>
      <c r="C456" s="66" t="s">
        <v>1446</v>
      </c>
      <c r="D456" s="62">
        <v>25</v>
      </c>
      <c r="E456" s="62"/>
      <c r="F456" s="62" t="s">
        <v>7</v>
      </c>
      <c r="G456" s="173">
        <v>15</v>
      </c>
      <c r="H456" s="173">
        <v>15</v>
      </c>
      <c r="I456" s="156">
        <v>1</v>
      </c>
      <c r="J456" s="67">
        <v>0.21</v>
      </c>
      <c r="K456" s="67">
        <v>0.56000000000000005</v>
      </c>
      <c r="L456" s="64" t="s">
        <v>350</v>
      </c>
      <c r="M456" s="64" t="s">
        <v>2615</v>
      </c>
      <c r="N456" s="65">
        <v>617.52</v>
      </c>
      <c r="O456" s="684"/>
      <c r="Q456" s="40"/>
    </row>
    <row r="457" spans="1:17" x14ac:dyDescent="0.25">
      <c r="A457" s="180" t="s">
        <v>1447</v>
      </c>
      <c r="B457" s="223">
        <v>321020</v>
      </c>
      <c r="C457" s="136" t="s">
        <v>1448</v>
      </c>
      <c r="D457" s="139">
        <v>20</v>
      </c>
      <c r="E457" s="139"/>
      <c r="F457" s="139" t="s">
        <v>7</v>
      </c>
      <c r="G457" s="181">
        <v>20</v>
      </c>
      <c r="H457" s="181">
        <v>20</v>
      </c>
      <c r="I457" s="182">
        <v>1</v>
      </c>
      <c r="J457" s="183">
        <v>0.17</v>
      </c>
      <c r="K457" s="183">
        <v>0.25</v>
      </c>
      <c r="L457" s="141" t="s">
        <v>350</v>
      </c>
      <c r="M457" s="141" t="s">
        <v>2615</v>
      </c>
      <c r="N457" s="142">
        <v>336.34</v>
      </c>
      <c r="O457" s="684"/>
      <c r="Q457" s="40"/>
    </row>
    <row r="458" spans="1:17" ht="15.75" thickBot="1" x14ac:dyDescent="0.3">
      <c r="A458" s="172" t="s">
        <v>1449</v>
      </c>
      <c r="B458" s="201">
        <v>321025</v>
      </c>
      <c r="C458" s="66" t="s">
        <v>1450</v>
      </c>
      <c r="D458" s="62">
        <v>25</v>
      </c>
      <c r="E458" s="62"/>
      <c r="F458" s="62" t="s">
        <v>7</v>
      </c>
      <c r="G458" s="173">
        <v>15</v>
      </c>
      <c r="H458" s="173">
        <v>15</v>
      </c>
      <c r="I458" s="156">
        <v>1</v>
      </c>
      <c r="J458" s="67">
        <v>0.21</v>
      </c>
      <c r="K458" s="67">
        <v>0.56000000000000005</v>
      </c>
      <c r="L458" s="64" t="s">
        <v>350</v>
      </c>
      <c r="M458" s="64" t="s">
        <v>2615</v>
      </c>
      <c r="N458" s="65">
        <v>395.19</v>
      </c>
      <c r="O458" s="685"/>
      <c r="Q458" s="40"/>
    </row>
    <row r="459" spans="1:17" ht="15.75" thickTop="1" x14ac:dyDescent="0.25">
      <c r="A459" s="263" t="s">
        <v>1451</v>
      </c>
      <c r="B459" s="264" t="s">
        <v>1452</v>
      </c>
      <c r="C459" s="264" t="s">
        <v>1453</v>
      </c>
      <c r="D459" s="265">
        <v>160</v>
      </c>
      <c r="E459" s="266"/>
      <c r="F459" s="265" t="s">
        <v>7</v>
      </c>
      <c r="G459" s="265">
        <v>2</v>
      </c>
      <c r="H459" s="265">
        <v>2</v>
      </c>
      <c r="I459" s="265">
        <v>1</v>
      </c>
      <c r="J459" s="265">
        <v>2.21</v>
      </c>
      <c r="K459" s="267">
        <v>9</v>
      </c>
      <c r="L459" s="268" t="s">
        <v>350</v>
      </c>
      <c r="M459" s="268" t="s">
        <v>2614</v>
      </c>
      <c r="N459" s="269">
        <v>3637.27</v>
      </c>
      <c r="O459" s="683" t="s">
        <v>2602</v>
      </c>
      <c r="Q459" s="40"/>
    </row>
    <row r="460" spans="1:17" x14ac:dyDescent="0.25">
      <c r="A460" s="270" t="s">
        <v>1454</v>
      </c>
      <c r="B460" s="107" t="s">
        <v>1455</v>
      </c>
      <c r="C460" s="107" t="s">
        <v>1456</v>
      </c>
      <c r="D460" s="157">
        <v>200</v>
      </c>
      <c r="E460" s="224"/>
      <c r="F460" s="157" t="s">
        <v>7</v>
      </c>
      <c r="G460" s="157">
        <v>1</v>
      </c>
      <c r="H460" s="157">
        <v>1</v>
      </c>
      <c r="I460" s="157">
        <v>1</v>
      </c>
      <c r="J460" s="157">
        <v>2.96</v>
      </c>
      <c r="K460" s="271">
        <v>20</v>
      </c>
      <c r="L460" s="272" t="s">
        <v>350</v>
      </c>
      <c r="M460" s="272" t="s">
        <v>2614</v>
      </c>
      <c r="N460" s="273">
        <v>7389.18</v>
      </c>
      <c r="O460" s="684"/>
      <c r="Q460" s="40"/>
    </row>
    <row r="461" spans="1:17" ht="15.75" thickBot="1" x14ac:dyDescent="0.3">
      <c r="A461" s="274" t="s">
        <v>1457</v>
      </c>
      <c r="B461" s="110" t="s">
        <v>1458</v>
      </c>
      <c r="C461" s="110" t="s">
        <v>1459</v>
      </c>
      <c r="D461" s="275">
        <v>250</v>
      </c>
      <c r="E461" s="276"/>
      <c r="F461" s="275" t="s">
        <v>7</v>
      </c>
      <c r="G461" s="275">
        <v>3</v>
      </c>
      <c r="H461" s="275">
        <v>3</v>
      </c>
      <c r="I461" s="275">
        <v>1</v>
      </c>
      <c r="J461" s="275">
        <v>3.42</v>
      </c>
      <c r="K461" s="277">
        <v>30</v>
      </c>
      <c r="L461" s="278" t="s">
        <v>350</v>
      </c>
      <c r="M461" s="278" t="s">
        <v>2614</v>
      </c>
      <c r="N461" s="279">
        <v>11450.52</v>
      </c>
      <c r="O461" s="684"/>
      <c r="Q461" s="40"/>
    </row>
    <row r="462" spans="1:17" x14ac:dyDescent="0.25">
      <c r="A462" s="280" t="s">
        <v>1460</v>
      </c>
      <c r="B462" s="129" t="s">
        <v>1461</v>
      </c>
      <c r="C462" s="129" t="s">
        <v>1462</v>
      </c>
      <c r="D462" s="281">
        <v>160</v>
      </c>
      <c r="E462" s="282"/>
      <c r="F462" s="281" t="s">
        <v>7</v>
      </c>
      <c r="G462" s="281">
        <v>2</v>
      </c>
      <c r="H462" s="281">
        <v>2</v>
      </c>
      <c r="I462" s="281">
        <v>1</v>
      </c>
      <c r="J462" s="281">
        <v>1.95</v>
      </c>
      <c r="K462" s="283">
        <v>7</v>
      </c>
      <c r="L462" s="284" t="s">
        <v>350</v>
      </c>
      <c r="M462" s="284" t="s">
        <v>2614</v>
      </c>
      <c r="N462" s="285">
        <v>3029.02</v>
      </c>
      <c r="O462" s="684"/>
      <c r="Q462" s="40"/>
    </row>
    <row r="463" spans="1:17" x14ac:dyDescent="0.25">
      <c r="A463" s="270" t="s">
        <v>1463</v>
      </c>
      <c r="B463" s="107" t="s">
        <v>1464</v>
      </c>
      <c r="C463" s="107" t="s">
        <v>1465</v>
      </c>
      <c r="D463" s="157">
        <v>200</v>
      </c>
      <c r="E463" s="224"/>
      <c r="F463" s="157" t="s">
        <v>7</v>
      </c>
      <c r="G463" s="157">
        <v>1</v>
      </c>
      <c r="H463" s="157">
        <v>1</v>
      </c>
      <c r="I463" s="157">
        <v>1</v>
      </c>
      <c r="J463" s="157">
        <v>2.54</v>
      </c>
      <c r="K463" s="271">
        <v>16</v>
      </c>
      <c r="L463" s="272" t="s">
        <v>350</v>
      </c>
      <c r="M463" s="272" t="s">
        <v>2614</v>
      </c>
      <c r="N463" s="273">
        <v>6256.35</v>
      </c>
      <c r="O463" s="684"/>
      <c r="Q463" s="40"/>
    </row>
    <row r="464" spans="1:17" ht="15.75" thickBot="1" x14ac:dyDescent="0.3">
      <c r="A464" s="274" t="s">
        <v>1466</v>
      </c>
      <c r="B464" s="110" t="s">
        <v>1467</v>
      </c>
      <c r="C464" s="110" t="s">
        <v>1468</v>
      </c>
      <c r="D464" s="275">
        <v>250</v>
      </c>
      <c r="E464" s="276"/>
      <c r="F464" s="275" t="s">
        <v>7</v>
      </c>
      <c r="G464" s="275">
        <v>1</v>
      </c>
      <c r="H464" s="275">
        <v>1</v>
      </c>
      <c r="I464" s="275">
        <v>1</v>
      </c>
      <c r="J464" s="275">
        <v>3.09</v>
      </c>
      <c r="K464" s="277">
        <v>25</v>
      </c>
      <c r="L464" s="278" t="s">
        <v>350</v>
      </c>
      <c r="M464" s="278" t="s">
        <v>2614</v>
      </c>
      <c r="N464" s="279">
        <v>9997.1200000000008</v>
      </c>
      <c r="O464" s="684"/>
      <c r="Q464" s="40"/>
    </row>
    <row r="465" spans="1:17" x14ac:dyDescent="0.25">
      <c r="A465" s="286" t="s">
        <v>1469</v>
      </c>
      <c r="B465" s="287" t="s">
        <v>1470</v>
      </c>
      <c r="C465" s="287" t="s">
        <v>1471</v>
      </c>
      <c r="D465" s="288" t="s">
        <v>1472</v>
      </c>
      <c r="E465" s="289"/>
      <c r="F465" s="288" t="s">
        <v>7</v>
      </c>
      <c r="G465" s="288">
        <v>9</v>
      </c>
      <c r="H465" s="288">
        <v>9</v>
      </c>
      <c r="I465" s="288">
        <v>1</v>
      </c>
      <c r="J465" s="288">
        <v>1.1399999999999999</v>
      </c>
      <c r="K465" s="290">
        <v>5</v>
      </c>
      <c r="L465" s="291" t="s">
        <v>350</v>
      </c>
      <c r="M465" s="291" t="s">
        <v>2614</v>
      </c>
      <c r="N465" s="292">
        <v>2349.87</v>
      </c>
      <c r="O465" s="684"/>
      <c r="Q465" s="40"/>
    </row>
    <row r="466" spans="1:17" x14ac:dyDescent="0.25">
      <c r="A466" s="270" t="s">
        <v>1473</v>
      </c>
      <c r="B466" s="107" t="s">
        <v>1474</v>
      </c>
      <c r="C466" s="107" t="s">
        <v>1475</v>
      </c>
      <c r="D466" s="157" t="s">
        <v>1476</v>
      </c>
      <c r="E466" s="224"/>
      <c r="F466" s="157" t="s">
        <v>7</v>
      </c>
      <c r="G466" s="157">
        <v>1</v>
      </c>
      <c r="H466" s="157">
        <v>1</v>
      </c>
      <c r="I466" s="157">
        <v>1</v>
      </c>
      <c r="J466" s="157">
        <v>1.1599999999999999</v>
      </c>
      <c r="K466" s="271">
        <v>5</v>
      </c>
      <c r="L466" s="272" t="s">
        <v>350</v>
      </c>
      <c r="M466" s="272" t="s">
        <v>2614</v>
      </c>
      <c r="N466" s="273">
        <v>2349.87</v>
      </c>
      <c r="O466" s="684"/>
      <c r="Q466" s="40"/>
    </row>
    <row r="467" spans="1:17" x14ac:dyDescent="0.25">
      <c r="A467" s="270" t="s">
        <v>1477</v>
      </c>
      <c r="B467" s="107" t="s">
        <v>1478</v>
      </c>
      <c r="C467" s="107" t="s">
        <v>1479</v>
      </c>
      <c r="D467" s="157" t="s">
        <v>1480</v>
      </c>
      <c r="E467" s="224"/>
      <c r="F467" s="157" t="s">
        <v>7</v>
      </c>
      <c r="G467" s="157">
        <v>1</v>
      </c>
      <c r="H467" s="157">
        <v>1</v>
      </c>
      <c r="I467" s="157">
        <v>1</v>
      </c>
      <c r="J467" s="157">
        <v>2.61</v>
      </c>
      <c r="K467" s="271">
        <v>9</v>
      </c>
      <c r="L467" s="272" t="s">
        <v>350</v>
      </c>
      <c r="M467" s="272" t="s">
        <v>2614</v>
      </c>
      <c r="N467" s="273">
        <v>3748.92</v>
      </c>
      <c r="O467" s="684"/>
      <c r="Q467" s="40"/>
    </row>
    <row r="468" spans="1:17" x14ac:dyDescent="0.25">
      <c r="A468" s="270" t="s">
        <v>1481</v>
      </c>
      <c r="B468" s="107" t="s">
        <v>1482</v>
      </c>
      <c r="C468" s="107" t="s">
        <v>1483</v>
      </c>
      <c r="D468" s="157" t="s">
        <v>1484</v>
      </c>
      <c r="E468" s="224"/>
      <c r="F468" s="157" t="s">
        <v>7</v>
      </c>
      <c r="G468" s="157">
        <v>9</v>
      </c>
      <c r="H468" s="157">
        <v>9</v>
      </c>
      <c r="I468" s="157">
        <v>1</v>
      </c>
      <c r="J468" s="157">
        <v>3.95</v>
      </c>
      <c r="K468" s="271">
        <v>14</v>
      </c>
      <c r="L468" s="272" t="s">
        <v>350</v>
      </c>
      <c r="M468" s="272" t="s">
        <v>2614</v>
      </c>
      <c r="N468" s="273">
        <v>4835.5600000000004</v>
      </c>
      <c r="O468" s="684"/>
      <c r="Q468" s="40"/>
    </row>
    <row r="469" spans="1:17" ht="15.75" thickBot="1" x14ac:dyDescent="0.3">
      <c r="A469" s="293" t="s">
        <v>1485</v>
      </c>
      <c r="B469" s="145" t="s">
        <v>1486</v>
      </c>
      <c r="C469" s="145" t="s">
        <v>1487</v>
      </c>
      <c r="D469" s="294" t="s">
        <v>1488</v>
      </c>
      <c r="E469" s="295"/>
      <c r="F469" s="294" t="s">
        <v>7</v>
      </c>
      <c r="G469" s="294">
        <v>1</v>
      </c>
      <c r="H469" s="294">
        <v>1</v>
      </c>
      <c r="I469" s="294">
        <v>1</v>
      </c>
      <c r="J469" s="294">
        <v>4.45</v>
      </c>
      <c r="K469" s="296">
        <v>15</v>
      </c>
      <c r="L469" s="297" t="s">
        <v>350</v>
      </c>
      <c r="M469" s="297" t="s">
        <v>2614</v>
      </c>
      <c r="N469" s="298">
        <v>5567.7</v>
      </c>
      <c r="O469" s="684"/>
      <c r="Q469" s="40"/>
    </row>
    <row r="470" spans="1:17" x14ac:dyDescent="0.25">
      <c r="A470" s="280" t="s">
        <v>1489</v>
      </c>
      <c r="B470" s="129" t="s">
        <v>1490</v>
      </c>
      <c r="C470" s="129" t="s">
        <v>1491</v>
      </c>
      <c r="D470" s="281">
        <v>160</v>
      </c>
      <c r="E470" s="282"/>
      <c r="F470" s="281" t="s">
        <v>7</v>
      </c>
      <c r="G470" s="281">
        <v>1</v>
      </c>
      <c r="H470" s="281">
        <v>1</v>
      </c>
      <c r="I470" s="281">
        <v>1</v>
      </c>
      <c r="J470" s="281">
        <v>1.82</v>
      </c>
      <c r="K470" s="283">
        <v>5</v>
      </c>
      <c r="L470" s="284" t="s">
        <v>350</v>
      </c>
      <c r="M470" s="284" t="s">
        <v>2614</v>
      </c>
      <c r="N470" s="285">
        <v>5243.05</v>
      </c>
      <c r="O470" s="684"/>
      <c r="Q470" s="40"/>
    </row>
    <row r="471" spans="1:17" x14ac:dyDescent="0.25">
      <c r="A471" s="270" t="s">
        <v>1492</v>
      </c>
      <c r="B471" s="107" t="s">
        <v>1493</v>
      </c>
      <c r="C471" s="107" t="s">
        <v>1494</v>
      </c>
      <c r="D471" s="157">
        <v>200</v>
      </c>
      <c r="E471" s="224"/>
      <c r="F471" s="157" t="s">
        <v>7</v>
      </c>
      <c r="G471" s="157">
        <v>1</v>
      </c>
      <c r="H471" s="157">
        <v>1</v>
      </c>
      <c r="I471" s="157">
        <v>1</v>
      </c>
      <c r="J471" s="157">
        <v>2.58</v>
      </c>
      <c r="K471" s="271">
        <v>9</v>
      </c>
      <c r="L471" s="272" t="s">
        <v>350</v>
      </c>
      <c r="M471" s="272" t="s">
        <v>2614</v>
      </c>
      <c r="N471" s="273">
        <v>6451.95</v>
      </c>
      <c r="O471" s="684"/>
      <c r="Q471" s="40"/>
    </row>
    <row r="472" spans="1:17" ht="15.75" thickBot="1" x14ac:dyDescent="0.3">
      <c r="A472" s="274" t="s">
        <v>1495</v>
      </c>
      <c r="B472" s="110" t="s">
        <v>1496</v>
      </c>
      <c r="C472" s="110" t="s">
        <v>1497</v>
      </c>
      <c r="D472" s="275">
        <v>250</v>
      </c>
      <c r="E472" s="276"/>
      <c r="F472" s="275" t="s">
        <v>7</v>
      </c>
      <c r="G472" s="275">
        <v>1</v>
      </c>
      <c r="H472" s="275">
        <v>1</v>
      </c>
      <c r="I472" s="275">
        <v>1</v>
      </c>
      <c r="J472" s="275">
        <v>4.42</v>
      </c>
      <c r="K472" s="277">
        <v>14</v>
      </c>
      <c r="L472" s="278" t="s">
        <v>350</v>
      </c>
      <c r="M472" s="278" t="s">
        <v>2614</v>
      </c>
      <c r="N472" s="279">
        <v>10710.24</v>
      </c>
      <c r="O472" s="684"/>
      <c r="Q472" s="40"/>
    </row>
    <row r="473" spans="1:17" x14ac:dyDescent="0.25">
      <c r="A473" s="299" t="s">
        <v>1498</v>
      </c>
      <c r="B473" s="137" t="s">
        <v>1499</v>
      </c>
      <c r="C473" s="137" t="s">
        <v>1500</v>
      </c>
      <c r="D473" s="288">
        <v>160</v>
      </c>
      <c r="E473" s="289"/>
      <c r="F473" s="288" t="s">
        <v>7</v>
      </c>
      <c r="G473" s="288">
        <v>5</v>
      </c>
      <c r="H473" s="288">
        <v>5</v>
      </c>
      <c r="I473" s="288">
        <v>1</v>
      </c>
      <c r="J473" s="288">
        <v>3.99</v>
      </c>
      <c r="K473" s="290">
        <v>12</v>
      </c>
      <c r="L473" s="291" t="s">
        <v>350</v>
      </c>
      <c r="M473" s="291" t="s">
        <v>2614</v>
      </c>
      <c r="N473" s="292">
        <v>4983.63</v>
      </c>
      <c r="O473" s="684"/>
      <c r="Q473" s="40"/>
    </row>
    <row r="474" spans="1:17" x14ac:dyDescent="0.25">
      <c r="A474" s="270" t="s">
        <v>1501</v>
      </c>
      <c r="B474" s="107" t="s">
        <v>1502</v>
      </c>
      <c r="C474" s="107" t="s">
        <v>1503</v>
      </c>
      <c r="D474" s="157">
        <v>200</v>
      </c>
      <c r="E474" s="224"/>
      <c r="F474" s="157" t="s">
        <v>7</v>
      </c>
      <c r="G474" s="157">
        <v>1</v>
      </c>
      <c r="H474" s="157">
        <v>1</v>
      </c>
      <c r="I474" s="157">
        <v>1</v>
      </c>
      <c r="J474" s="157">
        <v>7.38</v>
      </c>
      <c r="K474" s="271">
        <v>18</v>
      </c>
      <c r="L474" s="272" t="s">
        <v>350</v>
      </c>
      <c r="M474" s="272" t="s">
        <v>2614</v>
      </c>
      <c r="N474" s="273">
        <v>8134.89</v>
      </c>
      <c r="O474" s="684"/>
      <c r="Q474" s="40"/>
    </row>
    <row r="475" spans="1:17" ht="15.75" thickBot="1" x14ac:dyDescent="0.3">
      <c r="A475" s="293" t="s">
        <v>1504</v>
      </c>
      <c r="B475" s="145" t="s">
        <v>1505</v>
      </c>
      <c r="C475" s="145" t="s">
        <v>1506</v>
      </c>
      <c r="D475" s="294">
        <v>250</v>
      </c>
      <c r="E475" s="295"/>
      <c r="F475" s="294" t="s">
        <v>7</v>
      </c>
      <c r="G475" s="294">
        <v>1</v>
      </c>
      <c r="H475" s="294">
        <v>1</v>
      </c>
      <c r="I475" s="294">
        <v>1</v>
      </c>
      <c r="J475" s="294">
        <v>9.8000000000000007</v>
      </c>
      <c r="K475" s="296">
        <v>23</v>
      </c>
      <c r="L475" s="297" t="s">
        <v>350</v>
      </c>
      <c r="M475" s="297" t="s">
        <v>2614</v>
      </c>
      <c r="N475" s="298">
        <v>14932.8</v>
      </c>
      <c r="O475" s="684"/>
      <c r="Q475" s="40"/>
    </row>
    <row r="476" spans="1:17" x14ac:dyDescent="0.25">
      <c r="A476" s="280" t="s">
        <v>1507</v>
      </c>
      <c r="B476" s="129" t="s">
        <v>1508</v>
      </c>
      <c r="C476" s="129" t="s">
        <v>1509</v>
      </c>
      <c r="D476" s="281" t="s">
        <v>1510</v>
      </c>
      <c r="E476" s="282"/>
      <c r="F476" s="281" t="s">
        <v>7</v>
      </c>
      <c r="G476" s="281">
        <v>1</v>
      </c>
      <c r="H476" s="281">
        <v>1</v>
      </c>
      <c r="I476" s="281">
        <v>1</v>
      </c>
      <c r="J476" s="281">
        <v>3.2</v>
      </c>
      <c r="K476" s="283">
        <v>9</v>
      </c>
      <c r="L476" s="284" t="s">
        <v>350</v>
      </c>
      <c r="M476" s="284" t="s">
        <v>2614</v>
      </c>
      <c r="N476" s="285">
        <v>4197.16</v>
      </c>
      <c r="O476" s="684"/>
      <c r="Q476" s="40"/>
    </row>
    <row r="477" spans="1:17" x14ac:dyDescent="0.25">
      <c r="A477" s="270" t="s">
        <v>1511</v>
      </c>
      <c r="B477" s="107" t="s">
        <v>1512</v>
      </c>
      <c r="C477" s="107" t="s">
        <v>1513</v>
      </c>
      <c r="D477" s="157" t="s">
        <v>1514</v>
      </c>
      <c r="E477" s="224"/>
      <c r="F477" s="157" t="s">
        <v>7</v>
      </c>
      <c r="G477" s="157">
        <v>1</v>
      </c>
      <c r="H477" s="157">
        <v>1</v>
      </c>
      <c r="I477" s="157">
        <v>1</v>
      </c>
      <c r="J477" s="157">
        <v>3.34</v>
      </c>
      <c r="K477" s="271">
        <v>10</v>
      </c>
      <c r="L477" s="272" t="s">
        <v>350</v>
      </c>
      <c r="M477" s="272" t="s">
        <v>2614</v>
      </c>
      <c r="N477" s="273">
        <v>4156.41</v>
      </c>
      <c r="O477" s="684"/>
      <c r="Q477" s="40"/>
    </row>
    <row r="478" spans="1:17" x14ac:dyDescent="0.25">
      <c r="A478" s="270" t="s">
        <v>1515</v>
      </c>
      <c r="B478" s="107" t="s">
        <v>1516</v>
      </c>
      <c r="C478" s="107" t="s">
        <v>1517</v>
      </c>
      <c r="D478" s="157" t="s">
        <v>1518</v>
      </c>
      <c r="E478" s="224"/>
      <c r="F478" s="157" t="s">
        <v>7</v>
      </c>
      <c r="G478" s="157">
        <v>1</v>
      </c>
      <c r="H478" s="157">
        <v>1</v>
      </c>
      <c r="I478" s="157">
        <v>1</v>
      </c>
      <c r="J478" s="157">
        <v>6.2</v>
      </c>
      <c r="K478" s="271">
        <v>14</v>
      </c>
      <c r="L478" s="272" t="s">
        <v>350</v>
      </c>
      <c r="M478" s="272" t="s">
        <v>2614</v>
      </c>
      <c r="N478" s="273">
        <v>7266.25</v>
      </c>
      <c r="O478" s="684"/>
      <c r="Q478" s="40"/>
    </row>
    <row r="479" spans="1:17" x14ac:dyDescent="0.25">
      <c r="A479" s="270" t="s">
        <v>1519</v>
      </c>
      <c r="B479" s="107" t="s">
        <v>1520</v>
      </c>
      <c r="C479" s="107" t="s">
        <v>1521</v>
      </c>
      <c r="D479" s="157" t="s">
        <v>1522</v>
      </c>
      <c r="E479" s="224"/>
      <c r="F479" s="157" t="s">
        <v>7</v>
      </c>
      <c r="G479" s="157">
        <v>1</v>
      </c>
      <c r="H479" s="157">
        <v>1</v>
      </c>
      <c r="I479" s="157">
        <v>1</v>
      </c>
      <c r="J479" s="157">
        <v>6.4</v>
      </c>
      <c r="K479" s="271">
        <v>15</v>
      </c>
      <c r="L479" s="272" t="s">
        <v>350</v>
      </c>
      <c r="M479" s="272" t="s">
        <v>2614</v>
      </c>
      <c r="N479" s="273">
        <v>6950.84</v>
      </c>
      <c r="O479" s="684"/>
      <c r="Q479" s="40"/>
    </row>
    <row r="480" spans="1:17" x14ac:dyDescent="0.25">
      <c r="A480" s="270" t="s">
        <v>1523</v>
      </c>
      <c r="B480" s="107" t="s">
        <v>1524</v>
      </c>
      <c r="C480" s="107" t="s">
        <v>1525</v>
      </c>
      <c r="D480" s="157" t="s">
        <v>1526</v>
      </c>
      <c r="E480" s="224"/>
      <c r="F480" s="157" t="s">
        <v>7</v>
      </c>
      <c r="G480" s="157">
        <v>1</v>
      </c>
      <c r="H480" s="157">
        <v>1</v>
      </c>
      <c r="I480" s="157">
        <v>1</v>
      </c>
      <c r="J480" s="157">
        <v>6.8</v>
      </c>
      <c r="K480" s="271">
        <v>16</v>
      </c>
      <c r="L480" s="272" t="s">
        <v>350</v>
      </c>
      <c r="M480" s="272" t="s">
        <v>2614</v>
      </c>
      <c r="N480" s="273">
        <v>7728.76</v>
      </c>
      <c r="O480" s="684"/>
      <c r="Q480" s="40"/>
    </row>
    <row r="481" spans="1:17" ht="15.75" thickBot="1" x14ac:dyDescent="0.3">
      <c r="A481" s="274" t="s">
        <v>1527</v>
      </c>
      <c r="B481" s="110" t="s">
        <v>1528</v>
      </c>
      <c r="C481" s="110" t="s">
        <v>1529</v>
      </c>
      <c r="D481" s="275" t="s">
        <v>1530</v>
      </c>
      <c r="E481" s="276"/>
      <c r="F481" s="275" t="s">
        <v>7</v>
      </c>
      <c r="G481" s="275">
        <v>1</v>
      </c>
      <c r="H481" s="275">
        <v>1</v>
      </c>
      <c r="I481" s="275">
        <v>1</v>
      </c>
      <c r="J481" s="275">
        <v>7.12</v>
      </c>
      <c r="K481" s="277">
        <v>17</v>
      </c>
      <c r="L481" s="278" t="s">
        <v>350</v>
      </c>
      <c r="M481" s="278" t="s">
        <v>2614</v>
      </c>
      <c r="N481" s="279">
        <v>8122.67</v>
      </c>
      <c r="O481" s="684"/>
      <c r="Q481" s="40"/>
    </row>
    <row r="482" spans="1:17" x14ac:dyDescent="0.25">
      <c r="A482" s="299" t="s">
        <v>1531</v>
      </c>
      <c r="B482" s="137" t="s">
        <v>1532</v>
      </c>
      <c r="C482" s="137" t="s">
        <v>1533</v>
      </c>
      <c r="D482" s="288">
        <v>160</v>
      </c>
      <c r="E482" s="289"/>
      <c r="F482" s="288" t="s">
        <v>7</v>
      </c>
      <c r="G482" s="288">
        <v>1</v>
      </c>
      <c r="H482" s="288">
        <v>1</v>
      </c>
      <c r="I482" s="288">
        <v>1</v>
      </c>
      <c r="J482" s="288">
        <v>0.9</v>
      </c>
      <c r="K482" s="290">
        <v>2.9</v>
      </c>
      <c r="L482" s="291" t="s">
        <v>350</v>
      </c>
      <c r="M482" s="291" t="s">
        <v>2614</v>
      </c>
      <c r="N482" s="292">
        <v>1515.33</v>
      </c>
      <c r="O482" s="684"/>
      <c r="Q482" s="40"/>
    </row>
    <row r="483" spans="1:17" x14ac:dyDescent="0.25">
      <c r="A483" s="270" t="s">
        <v>1534</v>
      </c>
      <c r="B483" s="107" t="s">
        <v>1535</v>
      </c>
      <c r="C483" s="107" t="s">
        <v>1536</v>
      </c>
      <c r="D483" s="157">
        <v>200</v>
      </c>
      <c r="E483" s="224"/>
      <c r="F483" s="157" t="s">
        <v>7</v>
      </c>
      <c r="G483" s="157">
        <v>1</v>
      </c>
      <c r="H483" s="157">
        <v>1</v>
      </c>
      <c r="I483" s="157">
        <v>1</v>
      </c>
      <c r="J483" s="157">
        <v>2.0299999999999998</v>
      </c>
      <c r="K483" s="271">
        <v>6.2</v>
      </c>
      <c r="L483" s="272" t="s">
        <v>350</v>
      </c>
      <c r="M483" s="272" t="s">
        <v>2614</v>
      </c>
      <c r="N483" s="273">
        <v>3174.76</v>
      </c>
      <c r="O483" s="684"/>
      <c r="Q483" s="40"/>
    </row>
    <row r="484" spans="1:17" ht="15.75" thickBot="1" x14ac:dyDescent="0.3">
      <c r="A484" s="293" t="s">
        <v>1537</v>
      </c>
      <c r="B484" s="145" t="s">
        <v>1538</v>
      </c>
      <c r="C484" s="145" t="s">
        <v>1539</v>
      </c>
      <c r="D484" s="294">
        <v>250</v>
      </c>
      <c r="E484" s="295"/>
      <c r="F484" s="294" t="s">
        <v>7</v>
      </c>
      <c r="G484" s="294">
        <v>1</v>
      </c>
      <c r="H484" s="294">
        <v>1</v>
      </c>
      <c r="I484" s="294">
        <v>1</v>
      </c>
      <c r="J484" s="294">
        <v>3.18</v>
      </c>
      <c r="K484" s="296">
        <v>12.7</v>
      </c>
      <c r="L484" s="297" t="s">
        <v>350</v>
      </c>
      <c r="M484" s="297" t="s">
        <v>2614</v>
      </c>
      <c r="N484" s="298">
        <v>6486.05</v>
      </c>
      <c r="O484" s="684"/>
      <c r="Q484" s="40"/>
    </row>
    <row r="485" spans="1:17" x14ac:dyDescent="0.25">
      <c r="A485" s="280" t="s">
        <v>1540</v>
      </c>
      <c r="B485" s="129" t="s">
        <v>1541</v>
      </c>
      <c r="C485" s="129" t="s">
        <v>1542</v>
      </c>
      <c r="D485" s="281" t="s">
        <v>1543</v>
      </c>
      <c r="E485" s="282"/>
      <c r="F485" s="281" t="s">
        <v>7</v>
      </c>
      <c r="G485" s="281">
        <v>1</v>
      </c>
      <c r="H485" s="281">
        <v>1</v>
      </c>
      <c r="I485" s="281">
        <v>1</v>
      </c>
      <c r="J485" s="281">
        <v>0.04</v>
      </c>
      <c r="K485" s="283">
        <v>0.4</v>
      </c>
      <c r="L485" s="284" t="s">
        <v>350</v>
      </c>
      <c r="M485" s="284" t="s">
        <v>2614</v>
      </c>
      <c r="N485" s="285">
        <v>76.06</v>
      </c>
      <c r="O485" s="684"/>
      <c r="Q485" s="40"/>
    </row>
    <row r="486" spans="1:17" x14ac:dyDescent="0.25">
      <c r="A486" s="270" t="s">
        <v>1544</v>
      </c>
      <c r="B486" s="107" t="s">
        <v>1545</v>
      </c>
      <c r="C486" s="107" t="s">
        <v>1546</v>
      </c>
      <c r="D486" s="157" t="s">
        <v>1547</v>
      </c>
      <c r="E486" s="224"/>
      <c r="F486" s="157" t="s">
        <v>7</v>
      </c>
      <c r="G486" s="157">
        <v>1</v>
      </c>
      <c r="H486" s="157">
        <v>1</v>
      </c>
      <c r="I486" s="157">
        <v>1</v>
      </c>
      <c r="J486" s="157">
        <v>0.04</v>
      </c>
      <c r="K486" s="271">
        <v>0.4</v>
      </c>
      <c r="L486" s="272" t="s">
        <v>350</v>
      </c>
      <c r="M486" s="272" t="s">
        <v>2614</v>
      </c>
      <c r="N486" s="273">
        <v>76.06</v>
      </c>
      <c r="O486" s="684"/>
      <c r="Q486" s="40"/>
    </row>
    <row r="487" spans="1:17" x14ac:dyDescent="0.25">
      <c r="A487" s="270" t="s">
        <v>1548</v>
      </c>
      <c r="B487" s="107" t="s">
        <v>1549</v>
      </c>
      <c r="C487" s="107" t="s">
        <v>1550</v>
      </c>
      <c r="D487" s="157" t="s">
        <v>1551</v>
      </c>
      <c r="E487" s="224"/>
      <c r="F487" s="157" t="s">
        <v>7</v>
      </c>
      <c r="G487" s="157">
        <v>1</v>
      </c>
      <c r="H487" s="157">
        <v>1</v>
      </c>
      <c r="I487" s="157">
        <v>1</v>
      </c>
      <c r="J487" s="157">
        <v>0.04</v>
      </c>
      <c r="K487" s="271">
        <v>0.4</v>
      </c>
      <c r="L487" s="272" t="s">
        <v>350</v>
      </c>
      <c r="M487" s="272" t="s">
        <v>2614</v>
      </c>
      <c r="N487" s="273">
        <v>99.16</v>
      </c>
      <c r="O487" s="684"/>
      <c r="Q487" s="40"/>
    </row>
    <row r="488" spans="1:17" x14ac:dyDescent="0.25">
      <c r="A488" s="270" t="s">
        <v>1552</v>
      </c>
      <c r="B488" s="107" t="s">
        <v>1553</v>
      </c>
      <c r="C488" s="107" t="s">
        <v>1554</v>
      </c>
      <c r="D488" s="157" t="s">
        <v>1555</v>
      </c>
      <c r="E488" s="224"/>
      <c r="F488" s="157" t="s">
        <v>7</v>
      </c>
      <c r="G488" s="157">
        <v>1</v>
      </c>
      <c r="H488" s="157">
        <v>1</v>
      </c>
      <c r="I488" s="157">
        <v>1</v>
      </c>
      <c r="J488" s="157">
        <v>0.04</v>
      </c>
      <c r="K488" s="271">
        <v>0.4</v>
      </c>
      <c r="L488" s="272" t="s">
        <v>350</v>
      </c>
      <c r="M488" s="272" t="s">
        <v>2614</v>
      </c>
      <c r="N488" s="273">
        <v>162.99</v>
      </c>
      <c r="O488" s="684"/>
      <c r="Q488" s="40"/>
    </row>
    <row r="489" spans="1:17" x14ac:dyDescent="0.25">
      <c r="A489" s="270" t="s">
        <v>1556</v>
      </c>
      <c r="B489" s="107" t="s">
        <v>1557</v>
      </c>
      <c r="C489" s="107" t="s">
        <v>1558</v>
      </c>
      <c r="D489" s="157" t="s">
        <v>1559</v>
      </c>
      <c r="E489" s="224"/>
      <c r="F489" s="157" t="s">
        <v>7</v>
      </c>
      <c r="G489" s="157">
        <v>1</v>
      </c>
      <c r="H489" s="157">
        <v>1</v>
      </c>
      <c r="I489" s="157">
        <v>1</v>
      </c>
      <c r="J489" s="157">
        <v>0.04</v>
      </c>
      <c r="K489" s="271">
        <v>0.4</v>
      </c>
      <c r="L489" s="272" t="s">
        <v>350</v>
      </c>
      <c r="M489" s="272" t="s">
        <v>2614</v>
      </c>
      <c r="N489" s="273">
        <v>198.3</v>
      </c>
      <c r="O489" s="684"/>
      <c r="Q489" s="40"/>
    </row>
    <row r="490" spans="1:17" ht="15.75" thickBot="1" x14ac:dyDescent="0.3">
      <c r="A490" s="274" t="s">
        <v>1560</v>
      </c>
      <c r="B490" s="110" t="s">
        <v>1561</v>
      </c>
      <c r="C490" s="110" t="s">
        <v>1562</v>
      </c>
      <c r="D490" s="275" t="s">
        <v>1563</v>
      </c>
      <c r="E490" s="276"/>
      <c r="F490" s="275" t="s">
        <v>7</v>
      </c>
      <c r="G490" s="275">
        <v>1</v>
      </c>
      <c r="H490" s="275">
        <v>1</v>
      </c>
      <c r="I490" s="275">
        <v>1</v>
      </c>
      <c r="J490" s="275">
        <v>0.04</v>
      </c>
      <c r="K490" s="277">
        <v>0.4</v>
      </c>
      <c r="L490" s="278" t="s">
        <v>350</v>
      </c>
      <c r="M490" s="278" t="s">
        <v>2614</v>
      </c>
      <c r="N490" s="279">
        <v>320.56</v>
      </c>
      <c r="O490" s="684"/>
      <c r="Q490" s="40"/>
    </row>
    <row r="491" spans="1:17" x14ac:dyDescent="0.25">
      <c r="A491" s="299" t="s">
        <v>1564</v>
      </c>
      <c r="B491" s="137" t="s">
        <v>1565</v>
      </c>
      <c r="C491" s="287" t="s">
        <v>1566</v>
      </c>
      <c r="D491" s="288" t="s">
        <v>1567</v>
      </c>
      <c r="E491" s="289"/>
      <c r="F491" s="288" t="s">
        <v>7</v>
      </c>
      <c r="G491" s="288">
        <v>1</v>
      </c>
      <c r="H491" s="288">
        <v>1</v>
      </c>
      <c r="I491" s="288">
        <v>1</v>
      </c>
      <c r="J491" s="288">
        <v>0.08</v>
      </c>
      <c r="K491" s="290">
        <v>0.4</v>
      </c>
      <c r="L491" s="291" t="s">
        <v>350</v>
      </c>
      <c r="M491" s="284" t="s">
        <v>2614</v>
      </c>
      <c r="N491" s="292">
        <v>430.55</v>
      </c>
      <c r="O491" s="684"/>
      <c r="Q491" s="40"/>
    </row>
    <row r="492" spans="1:17" x14ac:dyDescent="0.25">
      <c r="A492" s="270" t="s">
        <v>1568</v>
      </c>
      <c r="B492" s="107" t="s">
        <v>1569</v>
      </c>
      <c r="C492" s="107" t="s">
        <v>1570</v>
      </c>
      <c r="D492" s="157" t="s">
        <v>1571</v>
      </c>
      <c r="E492" s="224"/>
      <c r="F492" s="157" t="s">
        <v>7</v>
      </c>
      <c r="G492" s="157">
        <v>1</v>
      </c>
      <c r="H492" s="157">
        <v>1</v>
      </c>
      <c r="I492" s="157">
        <v>1</v>
      </c>
      <c r="J492" s="157">
        <v>0.08</v>
      </c>
      <c r="K492" s="271">
        <v>0.4</v>
      </c>
      <c r="L492" s="272" t="s">
        <v>350</v>
      </c>
      <c r="M492" s="272" t="s">
        <v>2614</v>
      </c>
      <c r="N492" s="273">
        <v>641.28</v>
      </c>
      <c r="O492" s="684"/>
      <c r="Q492" s="40"/>
    </row>
    <row r="493" spans="1:17" x14ac:dyDescent="0.25">
      <c r="A493" s="270" t="s">
        <v>1572</v>
      </c>
      <c r="B493" s="107" t="s">
        <v>1573</v>
      </c>
      <c r="C493" s="107" t="s">
        <v>1574</v>
      </c>
      <c r="D493" s="157" t="s">
        <v>1575</v>
      </c>
      <c r="E493" s="224"/>
      <c r="F493" s="157" t="s">
        <v>7</v>
      </c>
      <c r="G493" s="157">
        <v>1</v>
      </c>
      <c r="H493" s="157">
        <v>1</v>
      </c>
      <c r="I493" s="157">
        <v>1</v>
      </c>
      <c r="J493" s="157">
        <v>0.08</v>
      </c>
      <c r="K493" s="271">
        <v>0.4</v>
      </c>
      <c r="L493" s="272" t="s">
        <v>350</v>
      </c>
      <c r="M493" s="272" t="s">
        <v>2614</v>
      </c>
      <c r="N493" s="273">
        <v>786.41</v>
      </c>
      <c r="O493" s="684"/>
      <c r="Q493" s="40"/>
    </row>
    <row r="494" spans="1:17" x14ac:dyDescent="0.25">
      <c r="A494" s="270" t="s">
        <v>1576</v>
      </c>
      <c r="B494" s="107" t="s">
        <v>1577</v>
      </c>
      <c r="C494" s="107" t="s">
        <v>1578</v>
      </c>
      <c r="D494" s="157" t="s">
        <v>1579</v>
      </c>
      <c r="E494" s="224"/>
      <c r="F494" s="157" t="s">
        <v>7</v>
      </c>
      <c r="G494" s="157">
        <v>1</v>
      </c>
      <c r="H494" s="157">
        <v>1</v>
      </c>
      <c r="I494" s="157">
        <v>1</v>
      </c>
      <c r="J494" s="157">
        <v>0.08</v>
      </c>
      <c r="K494" s="271">
        <v>0.4</v>
      </c>
      <c r="L494" s="272" t="s">
        <v>350</v>
      </c>
      <c r="M494" s="272" t="s">
        <v>2614</v>
      </c>
      <c r="N494" s="273">
        <v>1279.25</v>
      </c>
      <c r="O494" s="684"/>
      <c r="Q494" s="40"/>
    </row>
    <row r="495" spans="1:17" x14ac:dyDescent="0.25">
      <c r="A495" s="270" t="s">
        <v>1580</v>
      </c>
      <c r="B495" s="107" t="s">
        <v>1581</v>
      </c>
      <c r="C495" s="107" t="s">
        <v>1582</v>
      </c>
      <c r="D495" s="157" t="s">
        <v>1583</v>
      </c>
      <c r="E495" s="224"/>
      <c r="F495" s="157" t="s">
        <v>7</v>
      </c>
      <c r="G495" s="157">
        <v>1</v>
      </c>
      <c r="H495" s="157">
        <v>1</v>
      </c>
      <c r="I495" s="157">
        <v>1</v>
      </c>
      <c r="J495" s="157">
        <v>0.08</v>
      </c>
      <c r="K495" s="271">
        <v>0.4</v>
      </c>
      <c r="L495" s="272" t="s">
        <v>350</v>
      </c>
      <c r="M495" s="272" t="s">
        <v>2614</v>
      </c>
      <c r="N495" s="273">
        <v>1411.47</v>
      </c>
      <c r="O495" s="684"/>
      <c r="Q495" s="40"/>
    </row>
    <row r="496" spans="1:17" ht="15.75" thickBot="1" x14ac:dyDescent="0.3">
      <c r="A496" s="293" t="s">
        <v>1584</v>
      </c>
      <c r="B496" s="145" t="s">
        <v>1585</v>
      </c>
      <c r="C496" s="145" t="s">
        <v>1586</v>
      </c>
      <c r="D496" s="294" t="s">
        <v>1587</v>
      </c>
      <c r="E496" s="295"/>
      <c r="F496" s="294" t="s">
        <v>7</v>
      </c>
      <c r="G496" s="294">
        <v>1</v>
      </c>
      <c r="H496" s="294">
        <v>1</v>
      </c>
      <c r="I496" s="294">
        <v>1</v>
      </c>
      <c r="J496" s="294">
        <v>0.08</v>
      </c>
      <c r="K496" s="296">
        <v>0.4</v>
      </c>
      <c r="L496" s="297" t="s">
        <v>350</v>
      </c>
      <c r="M496" s="278" t="s">
        <v>2614</v>
      </c>
      <c r="N496" s="298">
        <v>2454.27</v>
      </c>
      <c r="O496" s="684"/>
      <c r="Q496" s="40"/>
    </row>
    <row r="497" spans="1:17" x14ac:dyDescent="0.25">
      <c r="A497" s="280" t="s">
        <v>1588</v>
      </c>
      <c r="B497" s="129" t="s">
        <v>1589</v>
      </c>
      <c r="C497" s="129" t="s">
        <v>1590</v>
      </c>
      <c r="D497" s="281" t="s">
        <v>1591</v>
      </c>
      <c r="E497" s="282"/>
      <c r="F497" s="281" t="s">
        <v>7</v>
      </c>
      <c r="G497" s="281">
        <v>1</v>
      </c>
      <c r="H497" s="281">
        <v>1</v>
      </c>
      <c r="I497" s="281">
        <v>1</v>
      </c>
      <c r="J497" s="281">
        <v>7.0000000000000007E-2</v>
      </c>
      <c r="K497" s="283">
        <v>0.4</v>
      </c>
      <c r="L497" s="284" t="s">
        <v>350</v>
      </c>
      <c r="M497" s="284" t="s">
        <v>2614</v>
      </c>
      <c r="N497" s="285">
        <v>328.42</v>
      </c>
      <c r="O497" s="684"/>
      <c r="Q497" s="40"/>
    </row>
    <row r="498" spans="1:17" x14ac:dyDescent="0.25">
      <c r="A498" s="270" t="s">
        <v>1592</v>
      </c>
      <c r="B498" s="107" t="s">
        <v>1593</v>
      </c>
      <c r="C498" s="107" t="s">
        <v>1594</v>
      </c>
      <c r="D498" s="157" t="s">
        <v>1595</v>
      </c>
      <c r="E498" s="224"/>
      <c r="F498" s="157" t="s">
        <v>7</v>
      </c>
      <c r="G498" s="157">
        <v>1</v>
      </c>
      <c r="H498" s="157">
        <v>1</v>
      </c>
      <c r="I498" s="157">
        <v>1</v>
      </c>
      <c r="J498" s="157">
        <v>7.0000000000000007E-2</v>
      </c>
      <c r="K498" s="271">
        <v>0.4</v>
      </c>
      <c r="L498" s="272" t="s">
        <v>350</v>
      </c>
      <c r="M498" s="272" t="s">
        <v>2614</v>
      </c>
      <c r="N498" s="273">
        <v>406.4</v>
      </c>
      <c r="O498" s="684"/>
      <c r="Q498" s="40"/>
    </row>
    <row r="499" spans="1:17" x14ac:dyDescent="0.25">
      <c r="A499" s="270" t="s">
        <v>1596</v>
      </c>
      <c r="B499" s="107" t="s">
        <v>1597</v>
      </c>
      <c r="C499" s="107" t="s">
        <v>1598</v>
      </c>
      <c r="D499" s="157" t="s">
        <v>1575</v>
      </c>
      <c r="E499" s="224"/>
      <c r="F499" s="157" t="s">
        <v>7</v>
      </c>
      <c r="G499" s="157">
        <v>1</v>
      </c>
      <c r="H499" s="157">
        <v>1</v>
      </c>
      <c r="I499" s="157">
        <v>1</v>
      </c>
      <c r="J499" s="157">
        <v>7.0000000000000007E-2</v>
      </c>
      <c r="K499" s="271">
        <v>0.4</v>
      </c>
      <c r="L499" s="272" t="s">
        <v>350</v>
      </c>
      <c r="M499" s="272" t="s">
        <v>2614</v>
      </c>
      <c r="N499" s="273">
        <v>652.09</v>
      </c>
      <c r="O499" s="684"/>
      <c r="Q499" s="40"/>
    </row>
    <row r="500" spans="1:17" x14ac:dyDescent="0.25">
      <c r="A500" s="270" t="s">
        <v>1599</v>
      </c>
      <c r="B500" s="107" t="s">
        <v>1600</v>
      </c>
      <c r="C500" s="107" t="s">
        <v>1601</v>
      </c>
      <c r="D500" s="157" t="s">
        <v>1579</v>
      </c>
      <c r="E500" s="224"/>
      <c r="F500" s="157" t="s">
        <v>7</v>
      </c>
      <c r="G500" s="157">
        <v>1</v>
      </c>
      <c r="H500" s="157">
        <v>1</v>
      </c>
      <c r="I500" s="157">
        <v>1</v>
      </c>
      <c r="J500" s="157">
        <v>7.0000000000000007E-2</v>
      </c>
      <c r="K500" s="271">
        <v>0.4</v>
      </c>
      <c r="L500" s="272" t="s">
        <v>350</v>
      </c>
      <c r="M500" s="272" t="s">
        <v>2614</v>
      </c>
      <c r="N500" s="273">
        <v>839.73</v>
      </c>
      <c r="O500" s="684"/>
      <c r="Q500" s="40"/>
    </row>
    <row r="501" spans="1:17" x14ac:dyDescent="0.25">
      <c r="A501" s="270" t="s">
        <v>1602</v>
      </c>
      <c r="B501" s="107" t="s">
        <v>1603</v>
      </c>
      <c r="C501" s="107" t="s">
        <v>1604</v>
      </c>
      <c r="D501" s="157" t="s">
        <v>1583</v>
      </c>
      <c r="E501" s="224"/>
      <c r="F501" s="157" t="s">
        <v>7</v>
      </c>
      <c r="G501" s="157">
        <v>1</v>
      </c>
      <c r="H501" s="157">
        <v>1</v>
      </c>
      <c r="I501" s="157">
        <v>1</v>
      </c>
      <c r="J501" s="157">
        <v>7.0000000000000007E-2</v>
      </c>
      <c r="K501" s="271">
        <v>0.4</v>
      </c>
      <c r="L501" s="272" t="s">
        <v>350</v>
      </c>
      <c r="M501" s="272" t="s">
        <v>2614</v>
      </c>
      <c r="N501" s="273">
        <v>1182.26</v>
      </c>
      <c r="O501" s="684"/>
      <c r="Q501" s="40"/>
    </row>
    <row r="502" spans="1:17" ht="15.75" thickBot="1" x14ac:dyDescent="0.3">
      <c r="A502" s="274" t="s">
        <v>1605</v>
      </c>
      <c r="B502" s="110" t="s">
        <v>1606</v>
      </c>
      <c r="C502" s="110" t="s">
        <v>1607</v>
      </c>
      <c r="D502" s="275" t="s">
        <v>1587</v>
      </c>
      <c r="E502" s="276"/>
      <c r="F502" s="275" t="s">
        <v>7</v>
      </c>
      <c r="G502" s="275">
        <v>1</v>
      </c>
      <c r="H502" s="275">
        <v>1</v>
      </c>
      <c r="I502" s="275">
        <v>1</v>
      </c>
      <c r="J502" s="275">
        <v>7.0000000000000007E-2</v>
      </c>
      <c r="K502" s="277">
        <v>0.4</v>
      </c>
      <c r="L502" s="278" t="s">
        <v>350</v>
      </c>
      <c r="M502" s="278" t="s">
        <v>2614</v>
      </c>
      <c r="N502" s="279">
        <v>1619.96</v>
      </c>
      <c r="O502" s="684"/>
      <c r="Q502" s="40"/>
    </row>
    <row r="503" spans="1:17" x14ac:dyDescent="0.25">
      <c r="A503" s="299" t="s">
        <v>1608</v>
      </c>
      <c r="B503" s="137" t="s">
        <v>1609</v>
      </c>
      <c r="C503" s="137" t="s">
        <v>1610</v>
      </c>
      <c r="D503" s="288">
        <v>160</v>
      </c>
      <c r="E503" s="289"/>
      <c r="F503" s="288" t="s">
        <v>7</v>
      </c>
      <c r="G503" s="288">
        <v>1</v>
      </c>
      <c r="H503" s="288">
        <v>1</v>
      </c>
      <c r="I503" s="288">
        <v>1</v>
      </c>
      <c r="J503" s="288">
        <v>1.59</v>
      </c>
      <c r="K503" s="290">
        <v>6.64</v>
      </c>
      <c r="L503" s="291" t="s">
        <v>350</v>
      </c>
      <c r="M503" s="291" t="s">
        <v>2614</v>
      </c>
      <c r="N503" s="292">
        <v>2662.28</v>
      </c>
      <c r="O503" s="684"/>
      <c r="Q503" s="40"/>
    </row>
    <row r="504" spans="1:17" x14ac:dyDescent="0.25">
      <c r="A504" s="270" t="s">
        <v>1611</v>
      </c>
      <c r="B504" s="107" t="s">
        <v>1612</v>
      </c>
      <c r="C504" s="107" t="s">
        <v>1613</v>
      </c>
      <c r="D504" s="157">
        <v>200</v>
      </c>
      <c r="E504" s="224"/>
      <c r="F504" s="157" t="s">
        <v>7</v>
      </c>
      <c r="G504" s="157">
        <v>1</v>
      </c>
      <c r="H504" s="157">
        <v>1</v>
      </c>
      <c r="I504" s="157">
        <v>1</v>
      </c>
      <c r="J504" s="157">
        <v>3</v>
      </c>
      <c r="K504" s="271">
        <v>11.56</v>
      </c>
      <c r="L504" s="272" t="s">
        <v>350</v>
      </c>
      <c r="M504" s="272" t="s">
        <v>2614</v>
      </c>
      <c r="N504" s="273">
        <v>3789.67</v>
      </c>
      <c r="O504" s="684"/>
      <c r="Q504" s="40"/>
    </row>
    <row r="505" spans="1:17" ht="15.75" thickBot="1" x14ac:dyDescent="0.3">
      <c r="A505" s="293" t="s">
        <v>1614</v>
      </c>
      <c r="B505" s="145" t="s">
        <v>1615</v>
      </c>
      <c r="C505" s="145" t="s">
        <v>1616</v>
      </c>
      <c r="D505" s="294">
        <v>250</v>
      </c>
      <c r="E505" s="295"/>
      <c r="F505" s="294" t="s">
        <v>7</v>
      </c>
      <c r="G505" s="294">
        <v>1</v>
      </c>
      <c r="H505" s="294">
        <v>1</v>
      </c>
      <c r="I505" s="294">
        <v>1</v>
      </c>
      <c r="J505" s="294">
        <v>5.0199999999999996</v>
      </c>
      <c r="K505" s="296">
        <v>18.899999999999999</v>
      </c>
      <c r="L505" s="297" t="s">
        <v>350</v>
      </c>
      <c r="M505" s="297" t="s">
        <v>2614</v>
      </c>
      <c r="N505" s="298">
        <v>6663.84</v>
      </c>
      <c r="O505" s="684"/>
      <c r="Q505" s="40"/>
    </row>
    <row r="506" spans="1:17" x14ac:dyDescent="0.25">
      <c r="A506" s="280" t="s">
        <v>1617</v>
      </c>
      <c r="B506" s="129">
        <v>231160</v>
      </c>
      <c r="C506" s="129" t="s">
        <v>1618</v>
      </c>
      <c r="D506" s="281">
        <v>160</v>
      </c>
      <c r="E506" s="282"/>
      <c r="F506" s="281" t="s">
        <v>7</v>
      </c>
      <c r="G506" s="281">
        <v>1</v>
      </c>
      <c r="H506" s="281">
        <v>1</v>
      </c>
      <c r="I506" s="281">
        <v>1</v>
      </c>
      <c r="J506" s="281">
        <v>2.8039999999999998</v>
      </c>
      <c r="K506" s="283">
        <v>1.53</v>
      </c>
      <c r="L506" s="337" t="s">
        <v>1244</v>
      </c>
      <c r="M506" s="337" t="s">
        <v>2614</v>
      </c>
      <c r="N506" s="285">
        <v>1178.45</v>
      </c>
      <c r="O506" s="684"/>
      <c r="Q506" s="40"/>
    </row>
    <row r="507" spans="1:17" x14ac:dyDescent="0.25">
      <c r="A507" s="270" t="s">
        <v>1619</v>
      </c>
      <c r="B507" s="107">
        <v>231200</v>
      </c>
      <c r="C507" s="107" t="s">
        <v>1620</v>
      </c>
      <c r="D507" s="157">
        <v>200</v>
      </c>
      <c r="E507" s="224"/>
      <c r="F507" s="157" t="s">
        <v>7</v>
      </c>
      <c r="G507" s="157">
        <v>1</v>
      </c>
      <c r="H507" s="157">
        <v>1</v>
      </c>
      <c r="I507" s="157">
        <v>1</v>
      </c>
      <c r="J507" s="157">
        <v>3.77</v>
      </c>
      <c r="K507" s="271">
        <v>2.1800000000000002</v>
      </c>
      <c r="L507" s="343" t="s">
        <v>1244</v>
      </c>
      <c r="M507" s="343" t="s">
        <v>2614</v>
      </c>
      <c r="N507" s="273">
        <v>1710.46</v>
      </c>
      <c r="O507" s="684"/>
      <c r="Q507" s="40"/>
    </row>
    <row r="508" spans="1:17" ht="15.75" thickBot="1" x14ac:dyDescent="0.3">
      <c r="A508" s="293" t="s">
        <v>1621</v>
      </c>
      <c r="B508" s="145">
        <v>231250</v>
      </c>
      <c r="C508" s="145" t="s">
        <v>1622</v>
      </c>
      <c r="D508" s="294">
        <v>250</v>
      </c>
      <c r="E508" s="295"/>
      <c r="F508" s="294" t="s">
        <v>7</v>
      </c>
      <c r="G508" s="294">
        <v>1</v>
      </c>
      <c r="H508" s="294">
        <v>1</v>
      </c>
      <c r="I508" s="294">
        <v>1</v>
      </c>
      <c r="J508" s="294">
        <v>6.04</v>
      </c>
      <c r="K508" s="296">
        <v>4.01</v>
      </c>
      <c r="L508" s="331" t="s">
        <v>1244</v>
      </c>
      <c r="M508" s="331" t="s">
        <v>2614</v>
      </c>
      <c r="N508" s="298">
        <v>2512.86</v>
      </c>
      <c r="O508" s="685"/>
      <c r="Q508" s="40"/>
    </row>
    <row r="509" spans="1:17" x14ac:dyDescent="0.25">
      <c r="A509" s="302" t="s">
        <v>1623</v>
      </c>
      <c r="B509" s="115" t="s">
        <v>1624</v>
      </c>
      <c r="C509" s="303" t="s">
        <v>1625</v>
      </c>
      <c r="D509" s="160" t="s">
        <v>1626</v>
      </c>
      <c r="E509" s="304"/>
      <c r="F509" s="160" t="s">
        <v>7</v>
      </c>
      <c r="G509" s="160">
        <v>1</v>
      </c>
      <c r="H509" s="160">
        <v>1</v>
      </c>
      <c r="I509" s="160">
        <v>1</v>
      </c>
      <c r="J509" s="160">
        <v>2</v>
      </c>
      <c r="K509" s="305">
        <v>4.55</v>
      </c>
      <c r="L509" s="306" t="s">
        <v>1244</v>
      </c>
      <c r="M509" s="306" t="s">
        <v>2614</v>
      </c>
      <c r="N509" s="307">
        <v>3910.94</v>
      </c>
      <c r="O509" s="683" t="s">
        <v>2603</v>
      </c>
      <c r="Q509" s="40"/>
    </row>
    <row r="510" spans="1:17" ht="15.75" thickBot="1" x14ac:dyDescent="0.3">
      <c r="A510" s="308" t="s">
        <v>2637</v>
      </c>
      <c r="B510" s="309" t="s">
        <v>1627</v>
      </c>
      <c r="C510" s="123" t="s">
        <v>1628</v>
      </c>
      <c r="D510" s="167" t="s">
        <v>1629</v>
      </c>
      <c r="E510" s="310"/>
      <c r="F510" s="167" t="s">
        <v>7</v>
      </c>
      <c r="G510" s="167">
        <v>1</v>
      </c>
      <c r="H510" s="167">
        <v>1</v>
      </c>
      <c r="I510" s="167">
        <v>1</v>
      </c>
      <c r="J510" s="167">
        <v>2</v>
      </c>
      <c r="K510" s="311">
        <v>4.55</v>
      </c>
      <c r="L510" s="312" t="s">
        <v>1244</v>
      </c>
      <c r="M510" s="312" t="s">
        <v>2614</v>
      </c>
      <c r="N510" s="313">
        <v>4564.9399999999996</v>
      </c>
      <c r="O510" s="684"/>
      <c r="Q510" s="40"/>
    </row>
    <row r="511" spans="1:17" x14ac:dyDescent="0.25">
      <c r="A511" s="280" t="s">
        <v>1630</v>
      </c>
      <c r="B511" s="129" t="s">
        <v>1631</v>
      </c>
      <c r="C511" s="129" t="s">
        <v>1632</v>
      </c>
      <c r="D511" s="281" t="s">
        <v>1633</v>
      </c>
      <c r="E511" s="282"/>
      <c r="F511" s="281" t="s">
        <v>7</v>
      </c>
      <c r="G511" s="281">
        <v>1</v>
      </c>
      <c r="H511" s="281">
        <v>1</v>
      </c>
      <c r="I511" s="281">
        <v>1</v>
      </c>
      <c r="J511" s="281">
        <v>1.6</v>
      </c>
      <c r="K511" s="283">
        <v>63</v>
      </c>
      <c r="L511" s="284" t="s">
        <v>1244</v>
      </c>
      <c r="M511" s="284" t="s">
        <v>2615</v>
      </c>
      <c r="N511" s="285">
        <v>6145.2</v>
      </c>
      <c r="O511" s="684"/>
      <c r="Q511" s="40"/>
    </row>
    <row r="512" spans="1:17" x14ac:dyDescent="0.25">
      <c r="A512" s="270" t="s">
        <v>1634</v>
      </c>
      <c r="B512" s="107" t="s">
        <v>1635</v>
      </c>
      <c r="C512" s="107" t="s">
        <v>1636</v>
      </c>
      <c r="D512" s="157" t="s">
        <v>1637</v>
      </c>
      <c r="E512" s="224"/>
      <c r="F512" s="157" t="s">
        <v>7</v>
      </c>
      <c r="G512" s="157">
        <v>1</v>
      </c>
      <c r="H512" s="157">
        <v>1</v>
      </c>
      <c r="I512" s="157">
        <v>1</v>
      </c>
      <c r="J512" s="157">
        <v>2</v>
      </c>
      <c r="K512" s="271">
        <v>63</v>
      </c>
      <c r="L512" s="272" t="s">
        <v>1244</v>
      </c>
      <c r="M512" s="272" t="s">
        <v>2615</v>
      </c>
      <c r="N512" s="273">
        <v>7568.77</v>
      </c>
      <c r="O512" s="684"/>
      <c r="Q512" s="40"/>
    </row>
    <row r="513" spans="1:17" x14ac:dyDescent="0.25">
      <c r="A513" s="270" t="s">
        <v>1638</v>
      </c>
      <c r="B513" s="107" t="s">
        <v>1639</v>
      </c>
      <c r="C513" s="107" t="s">
        <v>1640</v>
      </c>
      <c r="D513" s="157" t="s">
        <v>1633</v>
      </c>
      <c r="E513" s="224"/>
      <c r="F513" s="157" t="s">
        <v>7</v>
      </c>
      <c r="G513" s="157">
        <v>1</v>
      </c>
      <c r="H513" s="157">
        <v>1</v>
      </c>
      <c r="I513" s="157">
        <v>1</v>
      </c>
      <c r="J513" s="157">
        <v>2</v>
      </c>
      <c r="K513" s="271">
        <v>63</v>
      </c>
      <c r="L513" s="272" t="s">
        <v>1244</v>
      </c>
      <c r="M513" s="272" t="s">
        <v>2615</v>
      </c>
      <c r="N513" s="273">
        <v>6845.1</v>
      </c>
      <c r="O513" s="684"/>
      <c r="Q513" s="40"/>
    </row>
    <row r="514" spans="1:17" x14ac:dyDescent="0.25">
      <c r="A514" s="270" t="s">
        <v>1641</v>
      </c>
      <c r="B514" s="107" t="s">
        <v>1642</v>
      </c>
      <c r="C514" s="107" t="s">
        <v>1643</v>
      </c>
      <c r="D514" s="157" t="s">
        <v>1633</v>
      </c>
      <c r="E514" s="224"/>
      <c r="F514" s="157" t="s">
        <v>7</v>
      </c>
      <c r="G514" s="157">
        <v>1</v>
      </c>
      <c r="H514" s="157">
        <v>1</v>
      </c>
      <c r="I514" s="157">
        <v>1</v>
      </c>
      <c r="J514" s="157">
        <v>2.1</v>
      </c>
      <c r="K514" s="271">
        <v>63</v>
      </c>
      <c r="L514" s="272" t="s">
        <v>1244</v>
      </c>
      <c r="M514" s="272" t="s">
        <v>2615</v>
      </c>
      <c r="N514" s="273">
        <v>7642.98</v>
      </c>
      <c r="O514" s="684"/>
      <c r="Q514" s="40"/>
    </row>
    <row r="515" spans="1:17" ht="15.75" thickBot="1" x14ac:dyDescent="0.3">
      <c r="A515" s="274" t="s">
        <v>1644</v>
      </c>
      <c r="B515" s="110" t="s">
        <v>1645</v>
      </c>
      <c r="C515" s="110" t="s">
        <v>1646</v>
      </c>
      <c r="D515" s="275" t="s">
        <v>1647</v>
      </c>
      <c r="E515" s="276"/>
      <c r="F515" s="275" t="s">
        <v>7</v>
      </c>
      <c r="G515" s="275">
        <v>1</v>
      </c>
      <c r="H515" s="275">
        <v>1</v>
      </c>
      <c r="I515" s="275">
        <v>1</v>
      </c>
      <c r="J515" s="275"/>
      <c r="K515" s="277"/>
      <c r="L515" s="278" t="s">
        <v>1244</v>
      </c>
      <c r="M515" s="278" t="s">
        <v>2615</v>
      </c>
      <c r="N515" s="279">
        <v>4478.01</v>
      </c>
      <c r="O515" s="684"/>
      <c r="Q515" s="40"/>
    </row>
    <row r="516" spans="1:17" s="18" customFormat="1" x14ac:dyDescent="0.25">
      <c r="A516" s="314" t="s">
        <v>2638</v>
      </c>
      <c r="B516" s="115" t="s">
        <v>1648</v>
      </c>
      <c r="C516" s="115" t="s">
        <v>1649</v>
      </c>
      <c r="D516" s="160" t="s">
        <v>1650</v>
      </c>
      <c r="E516" s="304"/>
      <c r="F516" s="160" t="s">
        <v>7</v>
      </c>
      <c r="G516" s="160">
        <v>1</v>
      </c>
      <c r="H516" s="160">
        <v>1</v>
      </c>
      <c r="I516" s="160">
        <v>1</v>
      </c>
      <c r="J516" s="160">
        <v>5.0999999999999996</v>
      </c>
      <c r="K516" s="305">
        <v>7.56</v>
      </c>
      <c r="L516" s="306" t="s">
        <v>1244</v>
      </c>
      <c r="M516" s="306" t="s">
        <v>2614</v>
      </c>
      <c r="N516" s="307">
        <v>6526.94</v>
      </c>
      <c r="O516" s="684"/>
      <c r="Q516" s="40"/>
    </row>
    <row r="517" spans="1:17" s="18" customFormat="1" x14ac:dyDescent="0.25">
      <c r="A517" s="315" t="s">
        <v>1651</v>
      </c>
      <c r="B517" s="93" t="s">
        <v>1652</v>
      </c>
      <c r="C517" s="93" t="s">
        <v>1653</v>
      </c>
      <c r="D517" s="163" t="s">
        <v>1654</v>
      </c>
      <c r="E517" s="316"/>
      <c r="F517" s="163" t="s">
        <v>7</v>
      </c>
      <c r="G517" s="163">
        <v>1</v>
      </c>
      <c r="H517" s="163">
        <v>1</v>
      </c>
      <c r="I517" s="163">
        <v>1</v>
      </c>
      <c r="J517" s="163">
        <v>5.0999999999999996</v>
      </c>
      <c r="K517" s="317">
        <v>7.56</v>
      </c>
      <c r="L517" s="318" t="s">
        <v>1244</v>
      </c>
      <c r="M517" s="318" t="s">
        <v>2614</v>
      </c>
      <c r="N517" s="319">
        <v>7403.24</v>
      </c>
      <c r="O517" s="684"/>
      <c r="Q517" s="40"/>
    </row>
    <row r="518" spans="1:17" ht="15.75" thickBot="1" x14ac:dyDescent="0.3">
      <c r="A518" s="308" t="s">
        <v>2639</v>
      </c>
      <c r="B518" s="123" t="s">
        <v>1655</v>
      </c>
      <c r="C518" s="123" t="s">
        <v>1656</v>
      </c>
      <c r="D518" s="167" t="s">
        <v>1657</v>
      </c>
      <c r="E518" s="310"/>
      <c r="F518" s="167" t="s">
        <v>7</v>
      </c>
      <c r="G518" s="167">
        <v>1</v>
      </c>
      <c r="H518" s="167">
        <v>1</v>
      </c>
      <c r="I518" s="167">
        <v>1</v>
      </c>
      <c r="J518" s="167">
        <v>5.0999999999999996</v>
      </c>
      <c r="K518" s="311">
        <v>7.56</v>
      </c>
      <c r="L518" s="312" t="s">
        <v>1244</v>
      </c>
      <c r="M518" s="312" t="s">
        <v>2614</v>
      </c>
      <c r="N518" s="313">
        <v>7544.94</v>
      </c>
      <c r="O518" s="684"/>
      <c r="Q518" s="40"/>
    </row>
    <row r="519" spans="1:17" s="16" customFormat="1" x14ac:dyDescent="0.25">
      <c r="A519" s="320" t="s">
        <v>1658</v>
      </c>
      <c r="B519" s="287" t="s">
        <v>1658</v>
      </c>
      <c r="C519" s="321" t="s">
        <v>1659</v>
      </c>
      <c r="D519" s="322" t="s">
        <v>1660</v>
      </c>
      <c r="E519" s="323"/>
      <c r="F519" s="322" t="s">
        <v>7</v>
      </c>
      <c r="G519" s="322">
        <v>1</v>
      </c>
      <c r="H519" s="322">
        <v>1</v>
      </c>
      <c r="I519" s="322">
        <v>1</v>
      </c>
      <c r="J519" s="322">
        <v>1.6</v>
      </c>
      <c r="K519" s="324">
        <v>4.55</v>
      </c>
      <c r="L519" s="325" t="s">
        <v>1244</v>
      </c>
      <c r="M519" s="325" t="s">
        <v>2615</v>
      </c>
      <c r="N519" s="326">
        <v>4391.49</v>
      </c>
      <c r="O519" s="684"/>
      <c r="Q519" s="40"/>
    </row>
    <row r="520" spans="1:17" s="16" customFormat="1" ht="15.75" thickBot="1" x14ac:dyDescent="0.3">
      <c r="A520" s="327" t="s">
        <v>1661</v>
      </c>
      <c r="B520" s="287" t="s">
        <v>1661</v>
      </c>
      <c r="C520" s="261" t="s">
        <v>1662</v>
      </c>
      <c r="D520" s="328" t="s">
        <v>1663</v>
      </c>
      <c r="E520" s="329"/>
      <c r="F520" s="328" t="s">
        <v>7</v>
      </c>
      <c r="G520" s="328">
        <v>1</v>
      </c>
      <c r="H520" s="328">
        <v>1</v>
      </c>
      <c r="I520" s="328">
        <v>1</v>
      </c>
      <c r="J520" s="328">
        <v>2</v>
      </c>
      <c r="K520" s="330">
        <v>4.55</v>
      </c>
      <c r="L520" s="331" t="s">
        <v>1244</v>
      </c>
      <c r="M520" s="331" t="s">
        <v>2615</v>
      </c>
      <c r="N520" s="332">
        <v>5399.26</v>
      </c>
      <c r="O520" s="684"/>
      <c r="Q520" s="40"/>
    </row>
    <row r="521" spans="1:17" s="16" customFormat="1" x14ac:dyDescent="0.25">
      <c r="A521" s="333" t="s">
        <v>1664</v>
      </c>
      <c r="B521" s="53" t="s">
        <v>1664</v>
      </c>
      <c r="C521" s="53" t="s">
        <v>1665</v>
      </c>
      <c r="D521" s="334" t="s">
        <v>1660</v>
      </c>
      <c r="E521" s="335"/>
      <c r="F521" s="334" t="s">
        <v>7</v>
      </c>
      <c r="G521" s="334">
        <v>1</v>
      </c>
      <c r="H521" s="334">
        <v>1</v>
      </c>
      <c r="I521" s="334">
        <v>1</v>
      </c>
      <c r="J521" s="334">
        <v>5.0999999999999996</v>
      </c>
      <c r="K521" s="336">
        <v>7.56</v>
      </c>
      <c r="L521" s="337" t="s">
        <v>1244</v>
      </c>
      <c r="M521" s="337" t="s">
        <v>2615</v>
      </c>
      <c r="N521" s="338">
        <v>8563.52</v>
      </c>
      <c r="O521" s="684"/>
      <c r="Q521" s="40"/>
    </row>
    <row r="522" spans="1:17" s="16" customFormat="1" x14ac:dyDescent="0.25">
      <c r="A522" s="339" t="s">
        <v>1666</v>
      </c>
      <c r="B522" s="61" t="s">
        <v>1666</v>
      </c>
      <c r="C522" s="61" t="s">
        <v>1667</v>
      </c>
      <c r="D522" s="340" t="s">
        <v>1663</v>
      </c>
      <c r="E522" s="341"/>
      <c r="F522" s="340" t="s">
        <v>7</v>
      </c>
      <c r="G522" s="340">
        <v>1</v>
      </c>
      <c r="H522" s="340">
        <v>1</v>
      </c>
      <c r="I522" s="340">
        <v>1</v>
      </c>
      <c r="J522" s="340">
        <v>5.0999999999999996</v>
      </c>
      <c r="K522" s="342">
        <v>7.56</v>
      </c>
      <c r="L522" s="343" t="s">
        <v>1244</v>
      </c>
      <c r="M522" s="343" t="s">
        <v>2615</v>
      </c>
      <c r="N522" s="344">
        <v>9271.91</v>
      </c>
      <c r="O522" s="684"/>
      <c r="Q522" s="40"/>
    </row>
    <row r="523" spans="1:17" s="16" customFormat="1" x14ac:dyDescent="0.25">
      <c r="A523" s="339" t="s">
        <v>1668</v>
      </c>
      <c r="B523" s="61" t="s">
        <v>1668</v>
      </c>
      <c r="C523" s="61" t="s">
        <v>1669</v>
      </c>
      <c r="D523" s="340" t="s">
        <v>1660</v>
      </c>
      <c r="E523" s="341"/>
      <c r="F523" s="340" t="s">
        <v>7</v>
      </c>
      <c r="G523" s="340">
        <v>1</v>
      </c>
      <c r="H523" s="340">
        <v>1</v>
      </c>
      <c r="I523" s="340">
        <v>1</v>
      </c>
      <c r="J523" s="340">
        <v>5.0999999999999996</v>
      </c>
      <c r="K523" s="342">
        <v>7.56</v>
      </c>
      <c r="L523" s="343" t="s">
        <v>1244</v>
      </c>
      <c r="M523" s="343" t="s">
        <v>2615</v>
      </c>
      <c r="N523" s="344">
        <v>10340.34</v>
      </c>
      <c r="O523" s="684"/>
      <c r="Q523" s="40"/>
    </row>
    <row r="524" spans="1:17" s="16" customFormat="1" ht="15.75" thickBot="1" x14ac:dyDescent="0.3">
      <c r="A524" s="345" t="s">
        <v>1670</v>
      </c>
      <c r="B524" s="77" t="s">
        <v>1670</v>
      </c>
      <c r="C524" s="77" t="s">
        <v>1671</v>
      </c>
      <c r="D524" s="346" t="s">
        <v>1663</v>
      </c>
      <c r="E524" s="347"/>
      <c r="F524" s="346" t="s">
        <v>7</v>
      </c>
      <c r="G524" s="346">
        <v>1</v>
      </c>
      <c r="H524" s="346">
        <v>1</v>
      </c>
      <c r="I524" s="346">
        <v>1</v>
      </c>
      <c r="J524" s="346">
        <v>5.0999999999999996</v>
      </c>
      <c r="K524" s="348">
        <v>7.56</v>
      </c>
      <c r="L524" s="349" t="s">
        <v>1244</v>
      </c>
      <c r="M524" s="349" t="s">
        <v>2615</v>
      </c>
      <c r="N524" s="350">
        <v>11068.99</v>
      </c>
      <c r="O524" s="684"/>
      <c r="Q524" s="40"/>
    </row>
    <row r="525" spans="1:17" s="18" customFormat="1" x14ac:dyDescent="0.25">
      <c r="A525" s="314" t="s">
        <v>1672</v>
      </c>
      <c r="B525" s="115" t="s">
        <v>1673</v>
      </c>
      <c r="C525" s="641" t="s">
        <v>1674</v>
      </c>
      <c r="D525" s="160">
        <v>16</v>
      </c>
      <c r="E525" s="304"/>
      <c r="F525" s="160" t="s">
        <v>561</v>
      </c>
      <c r="G525" s="160">
        <v>108</v>
      </c>
      <c r="H525" s="160">
        <v>108</v>
      </c>
      <c r="I525" s="160">
        <v>1</v>
      </c>
      <c r="J525" s="305">
        <v>7.3999999999999996E-2</v>
      </c>
      <c r="K525" s="305">
        <v>0.03</v>
      </c>
      <c r="L525" s="306" t="s">
        <v>1244</v>
      </c>
      <c r="M525" s="306" t="s">
        <v>2615</v>
      </c>
      <c r="N525" s="307">
        <v>327.38</v>
      </c>
      <c r="O525" s="684"/>
      <c r="Q525" s="640"/>
    </row>
    <row r="526" spans="1:17" s="18" customFormat="1" x14ac:dyDescent="0.25">
      <c r="A526" s="315" t="s">
        <v>1675</v>
      </c>
      <c r="B526" s="93" t="s">
        <v>1676</v>
      </c>
      <c r="C526" s="101" t="s">
        <v>1677</v>
      </c>
      <c r="D526" s="163">
        <v>20</v>
      </c>
      <c r="E526" s="316"/>
      <c r="F526" s="163" t="s">
        <v>561</v>
      </c>
      <c r="G526" s="163">
        <v>88</v>
      </c>
      <c r="H526" s="163">
        <v>88</v>
      </c>
      <c r="I526" s="163">
        <v>1</v>
      </c>
      <c r="J526" s="317">
        <v>7.8E-2</v>
      </c>
      <c r="K526" s="317">
        <v>0.03</v>
      </c>
      <c r="L526" s="318" t="s">
        <v>1244</v>
      </c>
      <c r="M526" s="642" t="s">
        <v>2615</v>
      </c>
      <c r="N526" s="643">
        <v>378.7</v>
      </c>
      <c r="O526" s="684"/>
      <c r="Q526" s="640"/>
    </row>
    <row r="527" spans="1:17" s="18" customFormat="1" x14ac:dyDescent="0.25">
      <c r="A527" s="315" t="s">
        <v>1678</v>
      </c>
      <c r="B527" s="93" t="s">
        <v>1679</v>
      </c>
      <c r="C527" s="101" t="s">
        <v>1680</v>
      </c>
      <c r="D527" s="163">
        <v>25</v>
      </c>
      <c r="E527" s="316"/>
      <c r="F527" s="163" t="s">
        <v>561</v>
      </c>
      <c r="G527" s="163">
        <v>72</v>
      </c>
      <c r="H527" s="163">
        <v>72</v>
      </c>
      <c r="I527" s="163">
        <v>1</v>
      </c>
      <c r="J527" s="317">
        <v>0.13800000000000001</v>
      </c>
      <c r="K527" s="317">
        <v>0.06</v>
      </c>
      <c r="L527" s="318" t="s">
        <v>1244</v>
      </c>
      <c r="M527" s="642" t="s">
        <v>2615</v>
      </c>
      <c r="N527" s="643">
        <v>441.71</v>
      </c>
      <c r="O527" s="684"/>
      <c r="Q527" s="640"/>
    </row>
    <row r="528" spans="1:17" s="18" customFormat="1" x14ac:dyDescent="0.25">
      <c r="A528" s="644" t="s">
        <v>1681</v>
      </c>
      <c r="B528" s="101" t="s">
        <v>1682</v>
      </c>
      <c r="C528" s="101" t="s">
        <v>1683</v>
      </c>
      <c r="D528" s="645">
        <v>32</v>
      </c>
      <c r="E528" s="646"/>
      <c r="F528" s="645" t="s">
        <v>561</v>
      </c>
      <c r="G528" s="645">
        <v>48</v>
      </c>
      <c r="H528" s="645">
        <v>48</v>
      </c>
      <c r="I528" s="645">
        <v>1</v>
      </c>
      <c r="J528" s="647">
        <v>0.16400000000000001</v>
      </c>
      <c r="K528" s="647">
        <v>0.1</v>
      </c>
      <c r="L528" s="642" t="s">
        <v>1244</v>
      </c>
      <c r="M528" s="642" t="s">
        <v>2615</v>
      </c>
      <c r="N528" s="643">
        <v>489.24</v>
      </c>
      <c r="O528" s="684"/>
      <c r="Q528" s="640"/>
    </row>
    <row r="529" spans="1:17" s="18" customFormat="1" x14ac:dyDescent="0.25">
      <c r="A529" s="315" t="s">
        <v>1684</v>
      </c>
      <c r="B529" s="93">
        <v>402040</v>
      </c>
      <c r="C529" s="101" t="s">
        <v>1685</v>
      </c>
      <c r="D529" s="163">
        <v>40</v>
      </c>
      <c r="E529" s="316"/>
      <c r="F529" s="163" t="s">
        <v>7</v>
      </c>
      <c r="G529" s="163">
        <v>35</v>
      </c>
      <c r="H529" s="163">
        <v>35</v>
      </c>
      <c r="I529" s="163">
        <v>1</v>
      </c>
      <c r="J529" s="163">
        <v>0.23</v>
      </c>
      <c r="K529" s="317">
        <v>0.14000000000000001</v>
      </c>
      <c r="L529" s="318" t="s">
        <v>1244</v>
      </c>
      <c r="M529" s="642" t="s">
        <v>2615</v>
      </c>
      <c r="N529" s="319">
        <v>544.58000000000004</v>
      </c>
      <c r="O529" s="684"/>
      <c r="Q529" s="640"/>
    </row>
    <row r="530" spans="1:17" s="18" customFormat="1" x14ac:dyDescent="0.25">
      <c r="A530" s="315" t="s">
        <v>1686</v>
      </c>
      <c r="B530" s="93">
        <v>402050</v>
      </c>
      <c r="C530" s="101" t="s">
        <v>1687</v>
      </c>
      <c r="D530" s="163">
        <v>50</v>
      </c>
      <c r="E530" s="316"/>
      <c r="F530" s="163" t="s">
        <v>7</v>
      </c>
      <c r="G530" s="163">
        <v>20</v>
      </c>
      <c r="H530" s="163">
        <v>20</v>
      </c>
      <c r="I530" s="163">
        <v>1</v>
      </c>
      <c r="J530" s="163">
        <v>0.34</v>
      </c>
      <c r="K530" s="317">
        <v>0.2</v>
      </c>
      <c r="L530" s="318" t="s">
        <v>1244</v>
      </c>
      <c r="M530" s="642" t="s">
        <v>2615</v>
      </c>
      <c r="N530" s="319">
        <v>651.12</v>
      </c>
      <c r="O530" s="684"/>
      <c r="Q530" s="640"/>
    </row>
    <row r="531" spans="1:17" s="18" customFormat="1" x14ac:dyDescent="0.25">
      <c r="A531" s="315" t="s">
        <v>1688</v>
      </c>
      <c r="B531" s="93">
        <v>402063</v>
      </c>
      <c r="C531" s="101" t="s">
        <v>1689</v>
      </c>
      <c r="D531" s="163">
        <v>63</v>
      </c>
      <c r="E531" s="316"/>
      <c r="F531" s="163" t="s">
        <v>7</v>
      </c>
      <c r="G531" s="163">
        <v>15</v>
      </c>
      <c r="H531" s="163">
        <v>15</v>
      </c>
      <c r="I531" s="163">
        <v>1</v>
      </c>
      <c r="J531" s="163">
        <v>0.63</v>
      </c>
      <c r="K531" s="317">
        <v>0.32</v>
      </c>
      <c r="L531" s="318" t="s">
        <v>1244</v>
      </c>
      <c r="M531" s="642" t="s">
        <v>2615</v>
      </c>
      <c r="N531" s="319">
        <v>763.55</v>
      </c>
      <c r="O531" s="684"/>
      <c r="Q531" s="640"/>
    </row>
    <row r="532" spans="1:17" s="18" customFormat="1" x14ac:dyDescent="0.25">
      <c r="A532" s="315" t="s">
        <v>1690</v>
      </c>
      <c r="B532" s="93">
        <v>402075</v>
      </c>
      <c r="C532" s="101" t="s">
        <v>1691</v>
      </c>
      <c r="D532" s="163">
        <v>75</v>
      </c>
      <c r="E532" s="316"/>
      <c r="F532" s="163" t="s">
        <v>7</v>
      </c>
      <c r="G532" s="163">
        <v>12</v>
      </c>
      <c r="H532" s="163">
        <v>12</v>
      </c>
      <c r="I532" s="163">
        <v>1</v>
      </c>
      <c r="J532" s="163">
        <v>0.84</v>
      </c>
      <c r="K532" s="317">
        <v>0.45</v>
      </c>
      <c r="L532" s="318" t="s">
        <v>1244</v>
      </c>
      <c r="M532" s="642" t="s">
        <v>2615</v>
      </c>
      <c r="N532" s="319">
        <v>927.05</v>
      </c>
      <c r="O532" s="684"/>
      <c r="Q532" s="640"/>
    </row>
    <row r="533" spans="1:17" s="18" customFormat="1" x14ac:dyDescent="0.25">
      <c r="A533" s="315" t="s">
        <v>1692</v>
      </c>
      <c r="B533" s="93">
        <v>402090</v>
      </c>
      <c r="C533" s="101" t="s">
        <v>1693</v>
      </c>
      <c r="D533" s="163">
        <v>90</v>
      </c>
      <c r="E533" s="316"/>
      <c r="F533" s="163" t="s">
        <v>7</v>
      </c>
      <c r="G533" s="163">
        <v>8</v>
      </c>
      <c r="H533" s="163">
        <v>8</v>
      </c>
      <c r="I533" s="163">
        <v>1</v>
      </c>
      <c r="J533" s="163">
        <v>1.52</v>
      </c>
      <c r="K533" s="317">
        <v>0.73</v>
      </c>
      <c r="L533" s="318" t="s">
        <v>1244</v>
      </c>
      <c r="M533" s="642" t="s">
        <v>2615</v>
      </c>
      <c r="N533" s="319">
        <v>1191.79</v>
      </c>
      <c r="O533" s="684"/>
      <c r="Q533" s="640"/>
    </row>
    <row r="534" spans="1:17" s="18" customFormat="1" ht="15.75" thickBot="1" x14ac:dyDescent="0.3">
      <c r="A534" s="308" t="s">
        <v>1694</v>
      </c>
      <c r="B534" s="123">
        <v>402110</v>
      </c>
      <c r="C534" s="123" t="s">
        <v>1695</v>
      </c>
      <c r="D534" s="167">
        <v>110</v>
      </c>
      <c r="E534" s="310"/>
      <c r="F534" s="167" t="s">
        <v>7</v>
      </c>
      <c r="G534" s="167">
        <v>1</v>
      </c>
      <c r="H534" s="167">
        <v>1</v>
      </c>
      <c r="I534" s="167">
        <v>1</v>
      </c>
      <c r="J534" s="167">
        <v>1.7</v>
      </c>
      <c r="K534" s="311">
        <v>1.69</v>
      </c>
      <c r="L534" s="312" t="s">
        <v>1244</v>
      </c>
      <c r="M534" s="312" t="s">
        <v>2615</v>
      </c>
      <c r="N534" s="313">
        <v>2284.46</v>
      </c>
      <c r="O534" s="684"/>
      <c r="Q534" s="640"/>
    </row>
    <row r="535" spans="1:17" x14ac:dyDescent="0.25">
      <c r="A535" s="299" t="s">
        <v>1696</v>
      </c>
      <c r="B535" s="137" t="s">
        <v>1697</v>
      </c>
      <c r="C535" s="137" t="s">
        <v>1698</v>
      </c>
      <c r="D535" s="288">
        <v>20</v>
      </c>
      <c r="E535" s="289"/>
      <c r="F535" s="288" t="s">
        <v>7</v>
      </c>
      <c r="G535" s="288">
        <v>1</v>
      </c>
      <c r="H535" s="288">
        <v>1</v>
      </c>
      <c r="I535" s="288">
        <v>1</v>
      </c>
      <c r="J535" s="288">
        <v>0.06</v>
      </c>
      <c r="K535" s="290">
        <v>0.03</v>
      </c>
      <c r="L535" s="291" t="s">
        <v>1244</v>
      </c>
      <c r="M535" s="291" t="s">
        <v>2615</v>
      </c>
      <c r="N535" s="292">
        <v>457.18</v>
      </c>
      <c r="O535" s="684"/>
      <c r="Q535" s="40"/>
    </row>
    <row r="536" spans="1:17" x14ac:dyDescent="0.25">
      <c r="A536" s="270" t="s">
        <v>1699</v>
      </c>
      <c r="B536" s="107" t="s">
        <v>1700</v>
      </c>
      <c r="C536" s="107" t="s">
        <v>1701</v>
      </c>
      <c r="D536" s="157">
        <v>25</v>
      </c>
      <c r="E536" s="224"/>
      <c r="F536" s="157" t="s">
        <v>7</v>
      </c>
      <c r="G536" s="157">
        <v>1</v>
      </c>
      <c r="H536" s="157">
        <v>1</v>
      </c>
      <c r="I536" s="157">
        <v>1</v>
      </c>
      <c r="J536" s="157">
        <v>0.1</v>
      </c>
      <c r="K536" s="271">
        <v>0.06</v>
      </c>
      <c r="L536" s="272" t="s">
        <v>1244</v>
      </c>
      <c r="M536" s="331" t="s">
        <v>2615</v>
      </c>
      <c r="N536" s="273">
        <v>571.99</v>
      </c>
      <c r="O536" s="684"/>
      <c r="Q536" s="40"/>
    </row>
    <row r="537" spans="1:17" x14ac:dyDescent="0.25">
      <c r="A537" s="270" t="s">
        <v>1702</v>
      </c>
      <c r="B537" s="107" t="s">
        <v>1703</v>
      </c>
      <c r="C537" s="107" t="s">
        <v>1704</v>
      </c>
      <c r="D537" s="157">
        <v>32</v>
      </c>
      <c r="E537" s="224"/>
      <c r="F537" s="157" t="s">
        <v>7</v>
      </c>
      <c r="G537" s="157">
        <v>1</v>
      </c>
      <c r="H537" s="157">
        <v>1</v>
      </c>
      <c r="I537" s="157">
        <v>1</v>
      </c>
      <c r="J537" s="157">
        <v>0.18</v>
      </c>
      <c r="K537" s="271">
        <v>0.1</v>
      </c>
      <c r="L537" s="272" t="s">
        <v>1244</v>
      </c>
      <c r="M537" s="331" t="s">
        <v>2615</v>
      </c>
      <c r="N537" s="273">
        <v>634.77</v>
      </c>
      <c r="O537" s="684"/>
      <c r="Q537" s="40"/>
    </row>
    <row r="538" spans="1:17" x14ac:dyDescent="0.25">
      <c r="A538" s="270" t="s">
        <v>1705</v>
      </c>
      <c r="B538" s="107" t="s">
        <v>1706</v>
      </c>
      <c r="C538" s="107" t="s">
        <v>1707</v>
      </c>
      <c r="D538" s="157">
        <v>40</v>
      </c>
      <c r="E538" s="224"/>
      <c r="F538" s="157" t="s">
        <v>7</v>
      </c>
      <c r="G538" s="157">
        <v>1</v>
      </c>
      <c r="H538" s="157">
        <v>1</v>
      </c>
      <c r="I538" s="157">
        <v>1</v>
      </c>
      <c r="J538" s="157">
        <v>0.23</v>
      </c>
      <c r="K538" s="271">
        <v>0.14000000000000001</v>
      </c>
      <c r="L538" s="272" t="s">
        <v>1244</v>
      </c>
      <c r="M538" s="331" t="s">
        <v>2615</v>
      </c>
      <c r="N538" s="273">
        <v>684.18</v>
      </c>
      <c r="O538" s="684"/>
      <c r="Q538" s="40"/>
    </row>
    <row r="539" spans="1:17" x14ac:dyDescent="0.25">
      <c r="A539" s="270" t="s">
        <v>1708</v>
      </c>
      <c r="B539" s="107" t="s">
        <v>1709</v>
      </c>
      <c r="C539" s="107" t="s">
        <v>1710</v>
      </c>
      <c r="D539" s="157">
        <v>50</v>
      </c>
      <c r="E539" s="224"/>
      <c r="F539" s="157" t="s">
        <v>7</v>
      </c>
      <c r="G539" s="157">
        <v>1</v>
      </c>
      <c r="H539" s="157">
        <v>1</v>
      </c>
      <c r="I539" s="157">
        <v>1</v>
      </c>
      <c r="J539" s="157">
        <v>0.34</v>
      </c>
      <c r="K539" s="271">
        <v>0.2</v>
      </c>
      <c r="L539" s="272" t="s">
        <v>1244</v>
      </c>
      <c r="M539" s="331" t="s">
        <v>2615</v>
      </c>
      <c r="N539" s="273">
        <v>759.89</v>
      </c>
      <c r="O539" s="684"/>
      <c r="Q539" s="40"/>
    </row>
    <row r="540" spans="1:17" x14ac:dyDescent="0.25">
      <c r="A540" s="270" t="s">
        <v>1711</v>
      </c>
      <c r="B540" s="107" t="s">
        <v>1712</v>
      </c>
      <c r="C540" s="107" t="s">
        <v>1713</v>
      </c>
      <c r="D540" s="157">
        <v>63</v>
      </c>
      <c r="E540" s="224"/>
      <c r="F540" s="157" t="s">
        <v>7</v>
      </c>
      <c r="G540" s="157">
        <v>1</v>
      </c>
      <c r="H540" s="157">
        <v>1</v>
      </c>
      <c r="I540" s="157">
        <v>1</v>
      </c>
      <c r="J540" s="157">
        <v>0.63</v>
      </c>
      <c r="K540" s="271">
        <v>0.32</v>
      </c>
      <c r="L540" s="272" t="s">
        <v>1244</v>
      </c>
      <c r="M540" s="331" t="s">
        <v>2615</v>
      </c>
      <c r="N540" s="273">
        <v>968.17</v>
      </c>
      <c r="O540" s="684"/>
      <c r="Q540" s="40"/>
    </row>
    <row r="541" spans="1:17" x14ac:dyDescent="0.25">
      <c r="A541" s="270" t="s">
        <v>1714</v>
      </c>
      <c r="B541" s="107" t="s">
        <v>1715</v>
      </c>
      <c r="C541" s="107" t="s">
        <v>1716</v>
      </c>
      <c r="D541" s="157">
        <v>75</v>
      </c>
      <c r="E541" s="224"/>
      <c r="F541" s="157" t="s">
        <v>7</v>
      </c>
      <c r="G541" s="157">
        <v>1</v>
      </c>
      <c r="H541" s="157">
        <v>1</v>
      </c>
      <c r="I541" s="157">
        <v>1</v>
      </c>
      <c r="J541" s="157">
        <v>0.84</v>
      </c>
      <c r="K541" s="271">
        <v>0.45</v>
      </c>
      <c r="L541" s="272" t="s">
        <v>1244</v>
      </c>
      <c r="M541" s="331" t="s">
        <v>2615</v>
      </c>
      <c r="N541" s="273">
        <v>1205.51</v>
      </c>
      <c r="O541" s="684"/>
      <c r="Q541" s="40"/>
    </row>
    <row r="542" spans="1:17" x14ac:dyDescent="0.25">
      <c r="A542" s="270" t="s">
        <v>1717</v>
      </c>
      <c r="B542" s="107" t="s">
        <v>1718</v>
      </c>
      <c r="C542" s="107" t="s">
        <v>1719</v>
      </c>
      <c r="D542" s="157">
        <v>90</v>
      </c>
      <c r="E542" s="224"/>
      <c r="F542" s="157" t="s">
        <v>7</v>
      </c>
      <c r="G542" s="157">
        <v>1</v>
      </c>
      <c r="H542" s="157">
        <v>1</v>
      </c>
      <c r="I542" s="157">
        <v>1</v>
      </c>
      <c r="J542" s="157">
        <v>1.52</v>
      </c>
      <c r="K542" s="271">
        <v>0.73</v>
      </c>
      <c r="L542" s="272" t="s">
        <v>1244</v>
      </c>
      <c r="M542" s="331" t="s">
        <v>2615</v>
      </c>
      <c r="N542" s="273">
        <v>1547.47</v>
      </c>
      <c r="O542" s="684"/>
      <c r="Q542" s="40"/>
    </row>
    <row r="543" spans="1:17" x14ac:dyDescent="0.25">
      <c r="A543" s="293" t="s">
        <v>1720</v>
      </c>
      <c r="B543" s="145" t="s">
        <v>1721</v>
      </c>
      <c r="C543" s="145" t="s">
        <v>1722</v>
      </c>
      <c r="D543" s="294">
        <v>110</v>
      </c>
      <c r="E543" s="295"/>
      <c r="F543" s="294" t="s">
        <v>7</v>
      </c>
      <c r="G543" s="294">
        <v>1</v>
      </c>
      <c r="H543" s="294">
        <v>1</v>
      </c>
      <c r="I543" s="294">
        <v>1</v>
      </c>
      <c r="J543" s="294">
        <v>1.7</v>
      </c>
      <c r="K543" s="296">
        <v>1.69</v>
      </c>
      <c r="L543" s="297" t="s">
        <v>1244</v>
      </c>
      <c r="M543" s="331" t="s">
        <v>2615</v>
      </c>
      <c r="N543" s="298">
        <v>2690.33</v>
      </c>
      <c r="O543" s="684"/>
      <c r="Q543" s="40"/>
    </row>
    <row r="544" spans="1:17" ht="15.75" thickBot="1" x14ac:dyDescent="0.3">
      <c r="A544" s="351" t="s">
        <v>1723</v>
      </c>
      <c r="B544" s="352">
        <v>402125</v>
      </c>
      <c r="C544" s="352" t="s">
        <v>1724</v>
      </c>
      <c r="D544" s="353">
        <v>125</v>
      </c>
      <c r="E544" s="354"/>
      <c r="F544" s="353" t="s">
        <v>7</v>
      </c>
      <c r="G544" s="353">
        <v>1</v>
      </c>
      <c r="H544" s="353">
        <v>1</v>
      </c>
      <c r="I544" s="353">
        <v>1</v>
      </c>
      <c r="J544" s="353"/>
      <c r="K544" s="355"/>
      <c r="L544" s="356" t="s">
        <v>1244</v>
      </c>
      <c r="M544" s="278" t="s">
        <v>2615</v>
      </c>
      <c r="N544" s="357">
        <v>4074.92</v>
      </c>
      <c r="O544" s="684"/>
      <c r="Q544" s="40"/>
    </row>
    <row r="545" spans="1:17" x14ac:dyDescent="0.25">
      <c r="A545" s="299" t="s">
        <v>1725</v>
      </c>
      <c r="B545" s="137">
        <v>40206332</v>
      </c>
      <c r="C545" s="137" t="s">
        <v>1726</v>
      </c>
      <c r="D545" s="288" t="s">
        <v>684</v>
      </c>
      <c r="E545" s="289"/>
      <c r="F545" s="288" t="s">
        <v>1727</v>
      </c>
      <c r="G545" s="288">
        <v>40</v>
      </c>
      <c r="H545" s="288">
        <v>40</v>
      </c>
      <c r="I545" s="288">
        <v>1</v>
      </c>
      <c r="J545" s="288">
        <v>0.13</v>
      </c>
      <c r="K545" s="290">
        <v>0.13</v>
      </c>
      <c r="L545" s="291" t="s">
        <v>1244</v>
      </c>
      <c r="M545" s="291" t="s">
        <v>2614</v>
      </c>
      <c r="N545" s="292">
        <v>1199.5999999999999</v>
      </c>
      <c r="O545" s="684"/>
      <c r="Q545" s="40"/>
    </row>
    <row r="546" spans="1:17" x14ac:dyDescent="0.25">
      <c r="A546" s="270" t="s">
        <v>1728</v>
      </c>
      <c r="B546" s="107">
        <v>40207532</v>
      </c>
      <c r="C546" s="107" t="s">
        <v>1729</v>
      </c>
      <c r="D546" s="157" t="s">
        <v>923</v>
      </c>
      <c r="E546" s="224"/>
      <c r="F546" s="157" t="s">
        <v>1727</v>
      </c>
      <c r="G546" s="157">
        <v>40</v>
      </c>
      <c r="H546" s="157">
        <v>40</v>
      </c>
      <c r="I546" s="157">
        <v>1</v>
      </c>
      <c r="J546" s="157">
        <v>0.15</v>
      </c>
      <c r="K546" s="271">
        <v>0.15</v>
      </c>
      <c r="L546" s="272" t="s">
        <v>1244</v>
      </c>
      <c r="M546" s="272" t="s">
        <v>2614</v>
      </c>
      <c r="N546" s="273">
        <v>1199.5999999999999</v>
      </c>
      <c r="O546" s="684"/>
      <c r="Q546" s="40"/>
    </row>
    <row r="547" spans="1:17" x14ac:dyDescent="0.25">
      <c r="A547" s="270" t="s">
        <v>1730</v>
      </c>
      <c r="B547" s="107">
        <v>40209032</v>
      </c>
      <c r="C547" s="107" t="s">
        <v>1731</v>
      </c>
      <c r="D547" s="157" t="s">
        <v>926</v>
      </c>
      <c r="E547" s="224"/>
      <c r="F547" s="157" t="s">
        <v>1727</v>
      </c>
      <c r="G547" s="157">
        <v>40</v>
      </c>
      <c r="H547" s="157">
        <v>40</v>
      </c>
      <c r="I547" s="157">
        <v>1</v>
      </c>
      <c r="J547" s="157">
        <v>0.16</v>
      </c>
      <c r="K547" s="271">
        <v>0.19</v>
      </c>
      <c r="L547" s="272" t="s">
        <v>1244</v>
      </c>
      <c r="M547" s="272" t="s">
        <v>2614</v>
      </c>
      <c r="N547" s="273">
        <v>1199.5999999999999</v>
      </c>
      <c r="O547" s="684"/>
      <c r="Q547" s="40"/>
    </row>
    <row r="548" spans="1:17" x14ac:dyDescent="0.25">
      <c r="A548" s="270" t="s">
        <v>2640</v>
      </c>
      <c r="B548" s="107">
        <v>40211032</v>
      </c>
      <c r="C548" s="107" t="s">
        <v>1732</v>
      </c>
      <c r="D548" s="157" t="s">
        <v>929</v>
      </c>
      <c r="E548" s="224"/>
      <c r="F548" s="157" t="s">
        <v>1727</v>
      </c>
      <c r="G548" s="157">
        <v>30</v>
      </c>
      <c r="H548" s="157">
        <v>30</v>
      </c>
      <c r="I548" s="157">
        <v>1</v>
      </c>
      <c r="J548" s="157">
        <v>0.4</v>
      </c>
      <c r="K548" s="271">
        <v>0.41</v>
      </c>
      <c r="L548" s="272" t="s">
        <v>1244</v>
      </c>
      <c r="M548" s="272" t="s">
        <v>2614</v>
      </c>
      <c r="N548" s="273">
        <v>1199.5999999999999</v>
      </c>
      <c r="O548" s="684"/>
      <c r="Q548" s="40"/>
    </row>
    <row r="549" spans="1:17" x14ac:dyDescent="0.25">
      <c r="A549" s="270" t="s">
        <v>1733</v>
      </c>
      <c r="B549" s="107">
        <v>40211040</v>
      </c>
      <c r="C549" s="107" t="s">
        <v>1734</v>
      </c>
      <c r="D549" s="157" t="s">
        <v>932</v>
      </c>
      <c r="E549" s="224"/>
      <c r="F549" s="157" t="s">
        <v>1727</v>
      </c>
      <c r="G549" s="157">
        <v>30</v>
      </c>
      <c r="H549" s="157">
        <v>30</v>
      </c>
      <c r="I549" s="157">
        <v>1</v>
      </c>
      <c r="J549" s="157">
        <v>0.77</v>
      </c>
      <c r="K549" s="271">
        <v>0.85</v>
      </c>
      <c r="L549" s="272" t="s">
        <v>1244</v>
      </c>
      <c r="M549" s="272" t="s">
        <v>2614</v>
      </c>
      <c r="N549" s="273">
        <v>1199.5999999999999</v>
      </c>
      <c r="O549" s="684"/>
      <c r="Q549" s="40"/>
    </row>
    <row r="550" spans="1:17" x14ac:dyDescent="0.25">
      <c r="A550" s="270" t="s">
        <v>1735</v>
      </c>
      <c r="B550" s="107" t="s">
        <v>1735</v>
      </c>
      <c r="C550" s="107" t="s">
        <v>1736</v>
      </c>
      <c r="D550" s="157" t="s">
        <v>1737</v>
      </c>
      <c r="E550" s="224"/>
      <c r="F550" s="157" t="s">
        <v>1727</v>
      </c>
      <c r="G550" s="157">
        <v>1</v>
      </c>
      <c r="H550" s="157">
        <v>1</v>
      </c>
      <c r="I550" s="157">
        <v>1</v>
      </c>
      <c r="J550" s="157">
        <v>0.28000000000000003</v>
      </c>
      <c r="K550" s="271">
        <v>0.65500000000000003</v>
      </c>
      <c r="L550" s="272" t="s">
        <v>1244</v>
      </c>
      <c r="M550" s="272" t="s">
        <v>2614</v>
      </c>
      <c r="N550" s="273">
        <v>2352.7199999999998</v>
      </c>
      <c r="O550" s="684"/>
      <c r="Q550" s="40"/>
    </row>
    <row r="551" spans="1:17" x14ac:dyDescent="0.25">
      <c r="A551" s="270" t="s">
        <v>1738</v>
      </c>
      <c r="B551" s="107" t="s">
        <v>1738</v>
      </c>
      <c r="C551" s="107" t="s">
        <v>1739</v>
      </c>
      <c r="D551" s="157" t="s">
        <v>1740</v>
      </c>
      <c r="E551" s="224"/>
      <c r="F551" s="157" t="s">
        <v>1727</v>
      </c>
      <c r="G551" s="157">
        <v>1</v>
      </c>
      <c r="H551" s="157">
        <v>1</v>
      </c>
      <c r="I551" s="157">
        <v>1</v>
      </c>
      <c r="J551" s="157">
        <v>0.41</v>
      </c>
      <c r="K551" s="271">
        <v>0.65500000000000003</v>
      </c>
      <c r="L551" s="272" t="s">
        <v>1244</v>
      </c>
      <c r="M551" s="272" t="s">
        <v>2614</v>
      </c>
      <c r="N551" s="273">
        <v>2411.0500000000002</v>
      </c>
      <c r="O551" s="684"/>
      <c r="Q551" s="40"/>
    </row>
    <row r="552" spans="1:17" x14ac:dyDescent="0.25">
      <c r="A552" s="270" t="s">
        <v>1741</v>
      </c>
      <c r="B552" s="107" t="s">
        <v>1741</v>
      </c>
      <c r="C552" s="107" t="s">
        <v>1742</v>
      </c>
      <c r="D552" s="157" t="s">
        <v>1743</v>
      </c>
      <c r="E552" s="224"/>
      <c r="F552" s="157" t="s">
        <v>1727</v>
      </c>
      <c r="G552" s="157">
        <v>1</v>
      </c>
      <c r="H552" s="157">
        <v>1</v>
      </c>
      <c r="I552" s="157">
        <v>1</v>
      </c>
      <c r="J552" s="157">
        <v>0.36</v>
      </c>
      <c r="K552" s="271">
        <v>0.65500000000000003</v>
      </c>
      <c r="L552" s="272" t="s">
        <v>1244</v>
      </c>
      <c r="M552" s="272" t="s">
        <v>2614</v>
      </c>
      <c r="N552" s="273">
        <v>2813.63</v>
      </c>
      <c r="O552" s="684"/>
      <c r="Q552" s="40"/>
    </row>
    <row r="553" spans="1:17" x14ac:dyDescent="0.25">
      <c r="A553" s="358" t="s">
        <v>1744</v>
      </c>
      <c r="B553" s="61" t="s">
        <v>1744</v>
      </c>
      <c r="C553" s="61" t="s">
        <v>1745</v>
      </c>
      <c r="D553" s="340" t="s">
        <v>1746</v>
      </c>
      <c r="E553" s="341"/>
      <c r="F553" s="340" t="s">
        <v>1727</v>
      </c>
      <c r="G553" s="340">
        <v>1</v>
      </c>
      <c r="H553" s="340">
        <v>1</v>
      </c>
      <c r="I553" s="340">
        <v>1</v>
      </c>
      <c r="J553" s="342">
        <v>0.67600000000000005</v>
      </c>
      <c r="K553" s="342">
        <v>0.65500000000000003</v>
      </c>
      <c r="L553" s="343" t="s">
        <v>1244</v>
      </c>
      <c r="M553" s="272" t="s">
        <v>2614</v>
      </c>
      <c r="N553" s="273">
        <v>3261.73</v>
      </c>
      <c r="O553" s="684"/>
      <c r="Q553" s="40"/>
    </row>
    <row r="554" spans="1:17" x14ac:dyDescent="0.25">
      <c r="A554" s="270" t="s">
        <v>1747</v>
      </c>
      <c r="B554" s="107" t="s">
        <v>1747</v>
      </c>
      <c r="C554" s="107" t="s">
        <v>1748</v>
      </c>
      <c r="D554" s="157" t="s">
        <v>1749</v>
      </c>
      <c r="E554" s="224"/>
      <c r="F554" s="157" t="s">
        <v>1727</v>
      </c>
      <c r="G554" s="157">
        <v>1</v>
      </c>
      <c r="H554" s="157">
        <v>1</v>
      </c>
      <c r="I554" s="157">
        <v>1</v>
      </c>
      <c r="J554" s="157">
        <v>0.8</v>
      </c>
      <c r="K554" s="342">
        <v>0.65500000000000003</v>
      </c>
      <c r="L554" s="272" t="s">
        <v>1244</v>
      </c>
      <c r="M554" s="272" t="s">
        <v>2614</v>
      </c>
      <c r="N554" s="273">
        <v>3629.93</v>
      </c>
      <c r="O554" s="684"/>
      <c r="Q554" s="40"/>
    </row>
    <row r="555" spans="1:17" x14ac:dyDescent="0.25">
      <c r="A555" s="270" t="s">
        <v>1750</v>
      </c>
      <c r="B555" s="107">
        <v>40216020</v>
      </c>
      <c r="C555" s="107" t="s">
        <v>1751</v>
      </c>
      <c r="D555" s="157" t="s">
        <v>1543</v>
      </c>
      <c r="E555" s="224"/>
      <c r="F555" s="157" t="s">
        <v>1727</v>
      </c>
      <c r="G555" s="157">
        <v>1</v>
      </c>
      <c r="H555" s="157">
        <v>1</v>
      </c>
      <c r="I555" s="157">
        <v>1</v>
      </c>
      <c r="J555" s="157"/>
      <c r="K555" s="342">
        <v>0.65500000000000003</v>
      </c>
      <c r="L555" s="272" t="s">
        <v>1244</v>
      </c>
      <c r="M555" s="272" t="s">
        <v>2614</v>
      </c>
      <c r="N555" s="273">
        <v>2422.19</v>
      </c>
      <c r="O555" s="684"/>
      <c r="Q555" s="40"/>
    </row>
    <row r="556" spans="1:17" x14ac:dyDescent="0.25">
      <c r="A556" s="270" t="s">
        <v>1752</v>
      </c>
      <c r="B556" s="107">
        <v>40216025</v>
      </c>
      <c r="C556" s="107" t="s">
        <v>1753</v>
      </c>
      <c r="D556" s="157" t="s">
        <v>1547</v>
      </c>
      <c r="E556" s="224"/>
      <c r="F556" s="157" t="s">
        <v>1727</v>
      </c>
      <c r="G556" s="157">
        <v>1</v>
      </c>
      <c r="H556" s="157">
        <v>1</v>
      </c>
      <c r="I556" s="157">
        <v>1</v>
      </c>
      <c r="J556" s="157">
        <v>0.28000000000000003</v>
      </c>
      <c r="K556" s="342">
        <v>0.65500000000000003</v>
      </c>
      <c r="L556" s="272" t="s">
        <v>1244</v>
      </c>
      <c r="M556" s="272" t="s">
        <v>2614</v>
      </c>
      <c r="N556" s="273">
        <v>2422.19</v>
      </c>
      <c r="O556" s="684"/>
      <c r="Q556" s="40"/>
    </row>
    <row r="557" spans="1:17" x14ac:dyDescent="0.25">
      <c r="A557" s="270" t="s">
        <v>1754</v>
      </c>
      <c r="B557" s="107">
        <v>40216032</v>
      </c>
      <c r="C557" s="107" t="s">
        <v>1755</v>
      </c>
      <c r="D557" s="157" t="s">
        <v>1551</v>
      </c>
      <c r="E557" s="224"/>
      <c r="F557" s="157" t="s">
        <v>1727</v>
      </c>
      <c r="G557" s="157">
        <v>1</v>
      </c>
      <c r="H557" s="157">
        <v>1</v>
      </c>
      <c r="I557" s="157">
        <v>1</v>
      </c>
      <c r="J557" s="157">
        <v>0.41</v>
      </c>
      <c r="K557" s="342">
        <v>0.65500000000000003</v>
      </c>
      <c r="L557" s="272" t="s">
        <v>1244</v>
      </c>
      <c r="M557" s="272" t="s">
        <v>2614</v>
      </c>
      <c r="N557" s="273">
        <v>2681.51</v>
      </c>
      <c r="O557" s="684"/>
      <c r="Q557" s="40"/>
    </row>
    <row r="558" spans="1:17" x14ac:dyDescent="0.25">
      <c r="A558" s="270" t="s">
        <v>1756</v>
      </c>
      <c r="B558" s="107">
        <v>40216040</v>
      </c>
      <c r="C558" s="107" t="s">
        <v>1757</v>
      </c>
      <c r="D558" s="157" t="s">
        <v>1555</v>
      </c>
      <c r="E558" s="224"/>
      <c r="F558" s="157" t="s">
        <v>1727</v>
      </c>
      <c r="G558" s="157">
        <v>1</v>
      </c>
      <c r="H558" s="157">
        <v>1</v>
      </c>
      <c r="I558" s="157">
        <v>1</v>
      </c>
      <c r="J558" s="157">
        <v>0.36</v>
      </c>
      <c r="K558" s="342">
        <v>0.8</v>
      </c>
      <c r="L558" s="272" t="s">
        <v>1244</v>
      </c>
      <c r="M558" s="272" t="s">
        <v>2614</v>
      </c>
      <c r="N558" s="273">
        <v>3046.01</v>
      </c>
      <c r="O558" s="684"/>
      <c r="Q558" s="40"/>
    </row>
    <row r="559" spans="1:17" x14ac:dyDescent="0.25">
      <c r="A559" s="270" t="s">
        <v>1758</v>
      </c>
      <c r="B559" s="107">
        <v>40216050</v>
      </c>
      <c r="C559" s="107" t="s">
        <v>1759</v>
      </c>
      <c r="D559" s="157" t="s">
        <v>1559</v>
      </c>
      <c r="E559" s="224"/>
      <c r="F559" s="157" t="s">
        <v>1727</v>
      </c>
      <c r="G559" s="157">
        <v>1</v>
      </c>
      <c r="H559" s="157">
        <v>1</v>
      </c>
      <c r="I559" s="157">
        <v>1</v>
      </c>
      <c r="J559" s="342">
        <v>0.67600000000000005</v>
      </c>
      <c r="K559" s="342">
        <v>0.8</v>
      </c>
      <c r="L559" s="272" t="s">
        <v>1244</v>
      </c>
      <c r="M559" s="272" t="s">
        <v>2614</v>
      </c>
      <c r="N559" s="273">
        <v>3460.57</v>
      </c>
      <c r="O559" s="684"/>
      <c r="Q559" s="40"/>
    </row>
    <row r="560" spans="1:17" ht="15.75" thickBot="1" x14ac:dyDescent="0.3">
      <c r="A560" s="293" t="s">
        <v>1760</v>
      </c>
      <c r="B560" s="145">
        <v>40216063</v>
      </c>
      <c r="C560" s="145" t="s">
        <v>1761</v>
      </c>
      <c r="D560" s="294" t="s">
        <v>1563</v>
      </c>
      <c r="E560" s="295"/>
      <c r="F560" s="294" t="s">
        <v>1727</v>
      </c>
      <c r="G560" s="294">
        <v>1</v>
      </c>
      <c r="H560" s="294">
        <v>1</v>
      </c>
      <c r="I560" s="294">
        <v>1</v>
      </c>
      <c r="J560" s="294">
        <v>0.8</v>
      </c>
      <c r="K560" s="296">
        <v>0.8</v>
      </c>
      <c r="L560" s="297" t="s">
        <v>1244</v>
      </c>
      <c r="M560" s="297" t="s">
        <v>2614</v>
      </c>
      <c r="N560" s="298">
        <v>3875.12</v>
      </c>
      <c r="O560" s="684"/>
      <c r="Q560" s="40"/>
    </row>
    <row r="561" spans="1:17" x14ac:dyDescent="0.25">
      <c r="A561" s="333" t="s">
        <v>1762</v>
      </c>
      <c r="B561" s="53">
        <v>40200025</v>
      </c>
      <c r="C561" s="53" t="s">
        <v>1763</v>
      </c>
      <c r="D561" s="334">
        <v>25</v>
      </c>
      <c r="E561" s="335"/>
      <c r="F561" s="334" t="s">
        <v>7</v>
      </c>
      <c r="G561" s="334">
        <v>1</v>
      </c>
      <c r="H561" s="334">
        <v>1</v>
      </c>
      <c r="I561" s="334">
        <v>1</v>
      </c>
      <c r="J561" s="334">
        <v>0.16400000000000001</v>
      </c>
      <c r="K561" s="336">
        <v>0.1</v>
      </c>
      <c r="L561" s="337" t="s">
        <v>1244</v>
      </c>
      <c r="M561" s="284" t="s">
        <v>2614</v>
      </c>
      <c r="N561" s="338">
        <v>1885.57</v>
      </c>
      <c r="O561" s="684"/>
      <c r="Q561" s="40"/>
    </row>
    <row r="562" spans="1:17" x14ac:dyDescent="0.25">
      <c r="A562" s="270" t="s">
        <v>1764</v>
      </c>
      <c r="B562" s="107">
        <v>40200032</v>
      </c>
      <c r="C562" s="107" t="s">
        <v>1765</v>
      </c>
      <c r="D562" s="157">
        <v>32</v>
      </c>
      <c r="E562" s="224"/>
      <c r="F562" s="157" t="s">
        <v>7</v>
      </c>
      <c r="G562" s="157">
        <v>40</v>
      </c>
      <c r="H562" s="157">
        <v>40</v>
      </c>
      <c r="I562" s="157">
        <v>1</v>
      </c>
      <c r="J562" s="157">
        <v>0.22500000000000001</v>
      </c>
      <c r="K562" s="271">
        <v>0.1</v>
      </c>
      <c r="L562" s="272" t="s">
        <v>1244</v>
      </c>
      <c r="M562" s="272" t="s">
        <v>2614</v>
      </c>
      <c r="N562" s="273">
        <v>1469.7</v>
      </c>
      <c r="O562" s="684"/>
      <c r="Q562" s="40"/>
    </row>
    <row r="563" spans="1:17" x14ac:dyDescent="0.25">
      <c r="A563" s="270" t="s">
        <v>1766</v>
      </c>
      <c r="B563" s="107">
        <v>40200040</v>
      </c>
      <c r="C563" s="107" t="s">
        <v>1767</v>
      </c>
      <c r="D563" s="157">
        <v>40</v>
      </c>
      <c r="E563" s="224"/>
      <c r="F563" s="157" t="s">
        <v>7</v>
      </c>
      <c r="G563" s="157">
        <v>40</v>
      </c>
      <c r="H563" s="157">
        <v>40</v>
      </c>
      <c r="I563" s="157">
        <v>1</v>
      </c>
      <c r="J563" s="157">
        <v>0.25600000000000001</v>
      </c>
      <c r="K563" s="271">
        <v>0.1</v>
      </c>
      <c r="L563" s="272" t="s">
        <v>1244</v>
      </c>
      <c r="M563" s="272" t="s">
        <v>2614</v>
      </c>
      <c r="N563" s="273">
        <v>2024.28</v>
      </c>
      <c r="O563" s="684"/>
      <c r="Q563" s="40"/>
    </row>
    <row r="564" spans="1:17" x14ac:dyDescent="0.25">
      <c r="A564" s="270" t="s">
        <v>1768</v>
      </c>
      <c r="B564" s="107">
        <v>40200050</v>
      </c>
      <c r="C564" s="107" t="s">
        <v>1769</v>
      </c>
      <c r="D564" s="157">
        <v>50</v>
      </c>
      <c r="E564" s="224"/>
      <c r="F564" s="157" t="s">
        <v>7</v>
      </c>
      <c r="G564" s="157">
        <v>1</v>
      </c>
      <c r="H564" s="157">
        <v>1</v>
      </c>
      <c r="I564" s="157">
        <v>1</v>
      </c>
      <c r="J564" s="157">
        <v>0.34699999999999998</v>
      </c>
      <c r="K564" s="271">
        <v>0.1</v>
      </c>
      <c r="L564" s="272" t="s">
        <v>1244</v>
      </c>
      <c r="M564" s="272" t="s">
        <v>2614</v>
      </c>
      <c r="N564" s="273">
        <v>3803.02</v>
      </c>
      <c r="O564" s="684"/>
      <c r="Q564" s="40"/>
    </row>
    <row r="565" spans="1:17" ht="15.75" thickBot="1" x14ac:dyDescent="0.3">
      <c r="A565" s="274" t="s">
        <v>1770</v>
      </c>
      <c r="B565" s="110">
        <v>40200063</v>
      </c>
      <c r="C565" s="110" t="s">
        <v>1771</v>
      </c>
      <c r="D565" s="275">
        <v>63</v>
      </c>
      <c r="E565" s="276"/>
      <c r="F565" s="275" t="s">
        <v>7</v>
      </c>
      <c r="G565" s="275">
        <v>1</v>
      </c>
      <c r="H565" s="275">
        <v>1</v>
      </c>
      <c r="I565" s="275">
        <v>1</v>
      </c>
      <c r="J565" s="275">
        <v>0.46600000000000003</v>
      </c>
      <c r="K565" s="277">
        <v>0.1</v>
      </c>
      <c r="L565" s="278" t="s">
        <v>1244</v>
      </c>
      <c r="M565" s="278" t="s">
        <v>2614</v>
      </c>
      <c r="N565" s="279">
        <v>4472.82</v>
      </c>
      <c r="O565" s="684"/>
      <c r="Q565" s="40"/>
    </row>
    <row r="566" spans="1:17" s="18" customFormat="1" x14ac:dyDescent="0.25">
      <c r="A566" s="314" t="s">
        <v>1772</v>
      </c>
      <c r="B566" s="115">
        <v>405017</v>
      </c>
      <c r="C566" s="115" t="s">
        <v>1773</v>
      </c>
      <c r="D566" s="160">
        <v>16</v>
      </c>
      <c r="E566" s="304"/>
      <c r="F566" s="160" t="s">
        <v>7</v>
      </c>
      <c r="G566" s="160">
        <v>90</v>
      </c>
      <c r="H566" s="160">
        <v>90</v>
      </c>
      <c r="I566" s="160">
        <v>1</v>
      </c>
      <c r="J566" s="160">
        <v>0.13</v>
      </c>
      <c r="K566" s="305">
        <v>0.13</v>
      </c>
      <c r="L566" s="306" t="s">
        <v>1244</v>
      </c>
      <c r="M566" s="306" t="s">
        <v>2615</v>
      </c>
      <c r="N566" s="307">
        <v>326.33</v>
      </c>
      <c r="O566" s="684"/>
      <c r="Q566" s="640"/>
    </row>
    <row r="567" spans="1:17" s="18" customFormat="1" x14ac:dyDescent="0.25">
      <c r="A567" s="315" t="s">
        <v>1774</v>
      </c>
      <c r="B567" s="93">
        <v>405021</v>
      </c>
      <c r="C567" s="93" t="s">
        <v>1775</v>
      </c>
      <c r="D567" s="163">
        <v>20</v>
      </c>
      <c r="E567" s="316"/>
      <c r="F567" s="163" t="s">
        <v>7</v>
      </c>
      <c r="G567" s="163">
        <v>80</v>
      </c>
      <c r="H567" s="163">
        <v>80</v>
      </c>
      <c r="I567" s="163">
        <v>1</v>
      </c>
      <c r="J567" s="163">
        <v>0.15</v>
      </c>
      <c r="K567" s="317">
        <v>0.15</v>
      </c>
      <c r="L567" s="318" t="s">
        <v>1244</v>
      </c>
      <c r="M567" s="318" t="s">
        <v>2615</v>
      </c>
      <c r="N567" s="319">
        <v>331.21</v>
      </c>
      <c r="O567" s="684"/>
      <c r="Q567" s="640"/>
    </row>
    <row r="568" spans="1:17" s="18" customFormat="1" x14ac:dyDescent="0.25">
      <c r="A568" s="315" t="s">
        <v>1776</v>
      </c>
      <c r="B568" s="93">
        <v>405026</v>
      </c>
      <c r="C568" s="93" t="s">
        <v>1777</v>
      </c>
      <c r="D568" s="163">
        <v>25</v>
      </c>
      <c r="E568" s="316"/>
      <c r="F568" s="163" t="s">
        <v>7</v>
      </c>
      <c r="G568" s="163">
        <v>63</v>
      </c>
      <c r="H568" s="163">
        <v>63</v>
      </c>
      <c r="I568" s="163">
        <v>1</v>
      </c>
      <c r="J568" s="163">
        <v>0.16</v>
      </c>
      <c r="K568" s="317">
        <v>0.19</v>
      </c>
      <c r="L568" s="318" t="s">
        <v>1244</v>
      </c>
      <c r="M568" s="318" t="s">
        <v>2615</v>
      </c>
      <c r="N568" s="319">
        <v>349.18</v>
      </c>
      <c r="O568" s="684"/>
      <c r="Q568" s="640"/>
    </row>
    <row r="569" spans="1:17" s="18" customFormat="1" x14ac:dyDescent="0.25">
      <c r="A569" s="315" t="s">
        <v>1778</v>
      </c>
      <c r="B569" s="93">
        <v>405033</v>
      </c>
      <c r="C569" s="93" t="s">
        <v>1779</v>
      </c>
      <c r="D569" s="163">
        <v>32</v>
      </c>
      <c r="E569" s="316"/>
      <c r="F569" s="163" t="s">
        <v>7</v>
      </c>
      <c r="G569" s="163">
        <v>42</v>
      </c>
      <c r="H569" s="163">
        <v>42</v>
      </c>
      <c r="I569" s="163">
        <v>1</v>
      </c>
      <c r="J569" s="163">
        <v>0.17</v>
      </c>
      <c r="K569" s="317">
        <v>0.3</v>
      </c>
      <c r="L569" s="318" t="s">
        <v>1244</v>
      </c>
      <c r="M569" s="318" t="s">
        <v>2615</v>
      </c>
      <c r="N569" s="319">
        <v>422.61</v>
      </c>
      <c r="O569" s="684"/>
      <c r="Q569" s="640"/>
    </row>
    <row r="570" spans="1:17" s="18" customFormat="1" x14ac:dyDescent="0.25">
      <c r="A570" s="315" t="s">
        <v>1780</v>
      </c>
      <c r="B570" s="93">
        <v>405041</v>
      </c>
      <c r="C570" s="93" t="s">
        <v>1781</v>
      </c>
      <c r="D570" s="163">
        <v>40</v>
      </c>
      <c r="E570" s="316"/>
      <c r="F570" s="163" t="s">
        <v>7</v>
      </c>
      <c r="G570" s="163">
        <v>30</v>
      </c>
      <c r="H570" s="163">
        <v>30</v>
      </c>
      <c r="I570" s="163">
        <v>1</v>
      </c>
      <c r="J570" s="163">
        <v>0.3</v>
      </c>
      <c r="K570" s="317">
        <v>0.41</v>
      </c>
      <c r="L570" s="318" t="s">
        <v>1244</v>
      </c>
      <c r="M570" s="318" t="s">
        <v>2615</v>
      </c>
      <c r="N570" s="319">
        <v>461.82</v>
      </c>
      <c r="O570" s="684"/>
      <c r="Q570" s="640"/>
    </row>
    <row r="571" spans="1:17" s="18" customFormat="1" x14ac:dyDescent="0.25">
      <c r="A571" s="315" t="s">
        <v>1782</v>
      </c>
      <c r="B571" s="93">
        <v>405051</v>
      </c>
      <c r="C571" s="93" t="s">
        <v>1783</v>
      </c>
      <c r="D571" s="163">
        <v>50</v>
      </c>
      <c r="E571" s="316"/>
      <c r="F571" s="163" t="s">
        <v>7</v>
      </c>
      <c r="G571" s="163">
        <v>16</v>
      </c>
      <c r="H571" s="163">
        <v>16</v>
      </c>
      <c r="I571" s="163">
        <v>1</v>
      </c>
      <c r="J571" s="163">
        <v>0.4</v>
      </c>
      <c r="K571" s="317">
        <v>0.56999999999999995</v>
      </c>
      <c r="L571" s="318" t="s">
        <v>1244</v>
      </c>
      <c r="M571" s="318" t="s">
        <v>2615</v>
      </c>
      <c r="N571" s="319">
        <v>595.61</v>
      </c>
      <c r="O571" s="684"/>
      <c r="Q571" s="640"/>
    </row>
    <row r="572" spans="1:17" s="18" customFormat="1" ht="15.75" thickBot="1" x14ac:dyDescent="0.3">
      <c r="A572" s="308" t="s">
        <v>1784</v>
      </c>
      <c r="B572" s="123">
        <v>405064</v>
      </c>
      <c r="C572" s="123" t="s">
        <v>1785</v>
      </c>
      <c r="D572" s="167">
        <v>63</v>
      </c>
      <c r="E572" s="310"/>
      <c r="F572" s="167" t="s">
        <v>7</v>
      </c>
      <c r="G572" s="167">
        <v>12</v>
      </c>
      <c r="H572" s="167">
        <v>12</v>
      </c>
      <c r="I572" s="167">
        <v>1</v>
      </c>
      <c r="J572" s="167">
        <v>0.77</v>
      </c>
      <c r="K572" s="311">
        <v>0.85</v>
      </c>
      <c r="L572" s="312" t="s">
        <v>1244</v>
      </c>
      <c r="M572" s="312" t="s">
        <v>2615</v>
      </c>
      <c r="N572" s="313">
        <v>713.02</v>
      </c>
      <c r="O572" s="684"/>
      <c r="Q572" s="640"/>
    </row>
    <row r="573" spans="1:17" x14ac:dyDescent="0.25">
      <c r="A573" s="280" t="s">
        <v>1786</v>
      </c>
      <c r="B573" s="129" t="s">
        <v>1787</v>
      </c>
      <c r="C573" s="129" t="s">
        <v>1788</v>
      </c>
      <c r="D573" s="281">
        <v>16</v>
      </c>
      <c r="E573" s="282"/>
      <c r="F573" s="281" t="s">
        <v>7</v>
      </c>
      <c r="G573" s="281">
        <v>1</v>
      </c>
      <c r="H573" s="281">
        <v>1</v>
      </c>
      <c r="I573" s="281">
        <v>1</v>
      </c>
      <c r="J573" s="281">
        <v>0.13</v>
      </c>
      <c r="K573" s="283">
        <v>0.13</v>
      </c>
      <c r="L573" s="284" t="s">
        <v>1244</v>
      </c>
      <c r="M573" s="284" t="s">
        <v>2615</v>
      </c>
      <c r="N573" s="285">
        <v>405.13</v>
      </c>
      <c r="O573" s="684"/>
      <c r="Q573" s="40"/>
    </row>
    <row r="574" spans="1:17" x14ac:dyDescent="0.25">
      <c r="A574" s="270" t="s">
        <v>1789</v>
      </c>
      <c r="B574" s="107" t="s">
        <v>1790</v>
      </c>
      <c r="C574" s="107" t="s">
        <v>1791</v>
      </c>
      <c r="D574" s="157">
        <v>20</v>
      </c>
      <c r="E574" s="224"/>
      <c r="F574" s="157" t="s">
        <v>7</v>
      </c>
      <c r="G574" s="157">
        <v>1</v>
      </c>
      <c r="H574" s="157">
        <v>1</v>
      </c>
      <c r="I574" s="157">
        <v>1</v>
      </c>
      <c r="J574" s="157">
        <v>0.11</v>
      </c>
      <c r="K574" s="271">
        <v>0.15</v>
      </c>
      <c r="L574" s="272" t="s">
        <v>1244</v>
      </c>
      <c r="M574" s="272" t="s">
        <v>2615</v>
      </c>
      <c r="N574" s="273">
        <v>409.78</v>
      </c>
      <c r="O574" s="684"/>
      <c r="Q574" s="40"/>
    </row>
    <row r="575" spans="1:17" x14ac:dyDescent="0.25">
      <c r="A575" s="270" t="s">
        <v>1792</v>
      </c>
      <c r="B575" s="107" t="s">
        <v>1793</v>
      </c>
      <c r="C575" s="107" t="s">
        <v>1794</v>
      </c>
      <c r="D575" s="157">
        <v>25</v>
      </c>
      <c r="E575" s="224"/>
      <c r="F575" s="157" t="s">
        <v>7</v>
      </c>
      <c r="G575" s="157">
        <v>1</v>
      </c>
      <c r="H575" s="157">
        <v>1</v>
      </c>
      <c r="I575" s="157">
        <v>1</v>
      </c>
      <c r="J575" s="157">
        <v>0.14000000000000001</v>
      </c>
      <c r="K575" s="271">
        <v>0.19</v>
      </c>
      <c r="L575" s="272" t="s">
        <v>1244</v>
      </c>
      <c r="M575" s="272" t="s">
        <v>2615</v>
      </c>
      <c r="N575" s="273">
        <v>428.6</v>
      </c>
      <c r="O575" s="684"/>
      <c r="Q575" s="40"/>
    </row>
    <row r="576" spans="1:17" x14ac:dyDescent="0.25">
      <c r="A576" s="270" t="s">
        <v>1795</v>
      </c>
      <c r="B576" s="107" t="s">
        <v>1796</v>
      </c>
      <c r="C576" s="107" t="s">
        <v>1797</v>
      </c>
      <c r="D576" s="157">
        <v>32</v>
      </c>
      <c r="E576" s="224"/>
      <c r="F576" s="157" t="s">
        <v>7</v>
      </c>
      <c r="G576" s="157">
        <v>1</v>
      </c>
      <c r="H576" s="157">
        <v>1</v>
      </c>
      <c r="I576" s="157">
        <v>1</v>
      </c>
      <c r="J576" s="157">
        <v>0.22</v>
      </c>
      <c r="K576" s="271">
        <v>0.3</v>
      </c>
      <c r="L576" s="272" t="s">
        <v>1244</v>
      </c>
      <c r="M576" s="272" t="s">
        <v>2615</v>
      </c>
      <c r="N576" s="273">
        <v>520.84</v>
      </c>
      <c r="O576" s="684"/>
      <c r="Q576" s="40"/>
    </row>
    <row r="577" spans="1:17" x14ac:dyDescent="0.25">
      <c r="A577" s="270" t="s">
        <v>1798</v>
      </c>
      <c r="B577" s="107" t="s">
        <v>1799</v>
      </c>
      <c r="C577" s="107" t="s">
        <v>1800</v>
      </c>
      <c r="D577" s="157">
        <v>40</v>
      </c>
      <c r="E577" s="224"/>
      <c r="F577" s="157" t="s">
        <v>7</v>
      </c>
      <c r="G577" s="157">
        <v>1</v>
      </c>
      <c r="H577" s="157">
        <v>1</v>
      </c>
      <c r="I577" s="157">
        <v>1</v>
      </c>
      <c r="J577" s="157">
        <v>0.32500000000000001</v>
      </c>
      <c r="K577" s="271">
        <v>0.41</v>
      </c>
      <c r="L577" s="272" t="s">
        <v>1244</v>
      </c>
      <c r="M577" s="272" t="s">
        <v>2615</v>
      </c>
      <c r="N577" s="273">
        <v>567.75</v>
      </c>
      <c r="O577" s="684"/>
      <c r="Q577" s="40"/>
    </row>
    <row r="578" spans="1:17" x14ac:dyDescent="0.25">
      <c r="A578" s="270" t="s">
        <v>1801</v>
      </c>
      <c r="B578" s="107" t="s">
        <v>1802</v>
      </c>
      <c r="C578" s="107" t="s">
        <v>1803</v>
      </c>
      <c r="D578" s="157">
        <v>50</v>
      </c>
      <c r="E578" s="224"/>
      <c r="F578" s="157" t="s">
        <v>7</v>
      </c>
      <c r="G578" s="157">
        <v>1</v>
      </c>
      <c r="H578" s="157">
        <v>1</v>
      </c>
      <c r="I578" s="157">
        <v>1</v>
      </c>
      <c r="J578" s="157">
        <v>0.48</v>
      </c>
      <c r="K578" s="271">
        <v>0.56999999999999995</v>
      </c>
      <c r="L578" s="272" t="s">
        <v>1244</v>
      </c>
      <c r="M578" s="272" t="s">
        <v>2615</v>
      </c>
      <c r="N578" s="273">
        <v>733.54</v>
      </c>
      <c r="O578" s="684"/>
      <c r="Q578" s="40"/>
    </row>
    <row r="579" spans="1:17" ht="15.75" thickBot="1" x14ac:dyDescent="0.3">
      <c r="A579" s="274" t="s">
        <v>1804</v>
      </c>
      <c r="B579" s="110" t="s">
        <v>1805</v>
      </c>
      <c r="C579" s="110" t="s">
        <v>1806</v>
      </c>
      <c r="D579" s="275">
        <v>63</v>
      </c>
      <c r="E579" s="276"/>
      <c r="F579" s="275" t="s">
        <v>7</v>
      </c>
      <c r="G579" s="275">
        <v>1</v>
      </c>
      <c r="H579" s="275">
        <v>1</v>
      </c>
      <c r="I579" s="275">
        <v>1</v>
      </c>
      <c r="J579" s="275">
        <v>0.73</v>
      </c>
      <c r="K579" s="277">
        <v>0.85</v>
      </c>
      <c r="L579" s="278" t="s">
        <v>1244</v>
      </c>
      <c r="M579" s="278" t="s">
        <v>2615</v>
      </c>
      <c r="N579" s="279">
        <v>877.46</v>
      </c>
      <c r="O579" s="684"/>
      <c r="Q579" s="40"/>
    </row>
    <row r="580" spans="1:17" x14ac:dyDescent="0.25">
      <c r="A580" s="333" t="s">
        <v>1807</v>
      </c>
      <c r="B580" s="53" t="s">
        <v>1807</v>
      </c>
      <c r="C580" s="53" t="s">
        <v>1808</v>
      </c>
      <c r="D580" s="334" t="s">
        <v>1809</v>
      </c>
      <c r="E580" s="335"/>
      <c r="F580" s="334" t="s">
        <v>7</v>
      </c>
      <c r="G580" s="334">
        <v>1</v>
      </c>
      <c r="H580" s="334">
        <v>1</v>
      </c>
      <c r="I580" s="334">
        <v>1</v>
      </c>
      <c r="J580" s="334">
        <v>4.8</v>
      </c>
      <c r="K580" s="336">
        <v>16.899999999999999</v>
      </c>
      <c r="L580" s="337" t="s">
        <v>1810</v>
      </c>
      <c r="M580" s="337" t="s">
        <v>2615</v>
      </c>
      <c r="N580" s="338">
        <v>1633.37</v>
      </c>
      <c r="O580" s="684"/>
      <c r="Q580" s="40"/>
    </row>
    <row r="581" spans="1:17" ht="15.75" thickBot="1" x14ac:dyDescent="0.3">
      <c r="A581" s="345" t="s">
        <v>1811</v>
      </c>
      <c r="B581" s="77" t="s">
        <v>1811</v>
      </c>
      <c r="C581" s="77" t="s">
        <v>1812</v>
      </c>
      <c r="D581" s="346" t="s">
        <v>1813</v>
      </c>
      <c r="E581" s="347"/>
      <c r="F581" s="346" t="s">
        <v>7</v>
      </c>
      <c r="G581" s="346">
        <v>1</v>
      </c>
      <c r="H581" s="346">
        <v>1</v>
      </c>
      <c r="I581" s="346">
        <v>1</v>
      </c>
      <c r="J581" s="346">
        <v>4.8</v>
      </c>
      <c r="K581" s="348">
        <v>16.899999999999999</v>
      </c>
      <c r="L581" s="349" t="s">
        <v>1810</v>
      </c>
      <c r="M581" s="349" t="s">
        <v>2615</v>
      </c>
      <c r="N581" s="350">
        <v>1633.37</v>
      </c>
      <c r="O581" s="684"/>
      <c r="Q581" s="40"/>
    </row>
    <row r="582" spans="1:17" x14ac:dyDescent="0.25">
      <c r="A582" s="333" t="s">
        <v>1814</v>
      </c>
      <c r="B582" s="53" t="s">
        <v>1814</v>
      </c>
      <c r="C582" s="53" t="s">
        <v>1815</v>
      </c>
      <c r="D582" s="334" t="s">
        <v>1809</v>
      </c>
      <c r="E582" s="335"/>
      <c r="F582" s="334" t="s">
        <v>7</v>
      </c>
      <c r="G582" s="334">
        <v>1</v>
      </c>
      <c r="H582" s="334">
        <v>1</v>
      </c>
      <c r="I582" s="334">
        <v>1</v>
      </c>
      <c r="J582" s="334">
        <v>2.9</v>
      </c>
      <c r="K582" s="336">
        <v>9.09</v>
      </c>
      <c r="L582" s="337" t="s">
        <v>1810</v>
      </c>
      <c r="M582" s="337" t="s">
        <v>2615</v>
      </c>
      <c r="N582" s="338">
        <v>1092.25</v>
      </c>
      <c r="O582" s="684"/>
      <c r="Q582" s="40"/>
    </row>
    <row r="583" spans="1:17" ht="15.75" thickBot="1" x14ac:dyDescent="0.3">
      <c r="A583" s="345" t="s">
        <v>1816</v>
      </c>
      <c r="B583" s="77" t="s">
        <v>1816</v>
      </c>
      <c r="C583" s="77" t="s">
        <v>1817</v>
      </c>
      <c r="D583" s="346" t="s">
        <v>1813</v>
      </c>
      <c r="E583" s="347"/>
      <c r="F583" s="346" t="s">
        <v>7</v>
      </c>
      <c r="G583" s="346">
        <v>1</v>
      </c>
      <c r="H583" s="346">
        <v>1</v>
      </c>
      <c r="I583" s="346">
        <v>1</v>
      </c>
      <c r="J583" s="346">
        <v>2.9</v>
      </c>
      <c r="K583" s="348">
        <v>9.09</v>
      </c>
      <c r="L583" s="349" t="s">
        <v>1810</v>
      </c>
      <c r="M583" s="349" t="s">
        <v>2615</v>
      </c>
      <c r="N583" s="350">
        <v>1092.25</v>
      </c>
      <c r="O583" s="684"/>
      <c r="Q583" s="40"/>
    </row>
    <row r="584" spans="1:17" x14ac:dyDescent="0.25">
      <c r="A584" s="299" t="s">
        <v>1818</v>
      </c>
      <c r="B584" s="137">
        <v>462</v>
      </c>
      <c r="C584" s="137" t="s">
        <v>1819</v>
      </c>
      <c r="D584" s="288"/>
      <c r="E584" s="289"/>
      <c r="F584" s="288" t="s">
        <v>7</v>
      </c>
      <c r="G584" s="288">
        <v>1</v>
      </c>
      <c r="H584" s="288">
        <v>1</v>
      </c>
      <c r="I584" s="288">
        <v>1</v>
      </c>
      <c r="J584" s="288">
        <v>0.28999999999999998</v>
      </c>
      <c r="K584" s="290"/>
      <c r="L584" s="291" t="s">
        <v>1244</v>
      </c>
      <c r="M584" s="291" t="s">
        <v>2615</v>
      </c>
      <c r="N584" s="292">
        <v>1046.49</v>
      </c>
      <c r="O584" s="684"/>
      <c r="Q584" s="40"/>
    </row>
    <row r="585" spans="1:17" x14ac:dyDescent="0.25">
      <c r="A585" s="293" t="s">
        <v>1820</v>
      </c>
      <c r="B585" s="145">
        <v>463</v>
      </c>
      <c r="C585" s="145" t="s">
        <v>1821</v>
      </c>
      <c r="D585" s="294"/>
      <c r="E585" s="295"/>
      <c r="F585" s="294" t="s">
        <v>1727</v>
      </c>
      <c r="G585" s="294">
        <v>1</v>
      </c>
      <c r="H585" s="294">
        <v>1</v>
      </c>
      <c r="I585" s="294">
        <v>5</v>
      </c>
      <c r="J585" s="294">
        <v>7.0000000000000007E-2</v>
      </c>
      <c r="K585" s="296"/>
      <c r="L585" s="297" t="s">
        <v>1244</v>
      </c>
      <c r="M585" s="297" t="s">
        <v>2615</v>
      </c>
      <c r="N585" s="298">
        <v>182.37</v>
      </c>
      <c r="O585" s="684"/>
      <c r="Q585" s="40"/>
    </row>
    <row r="586" spans="1:17" ht="15.75" thickBot="1" x14ac:dyDescent="0.3">
      <c r="A586" s="359" t="s">
        <v>1822</v>
      </c>
      <c r="B586" s="252">
        <v>409110</v>
      </c>
      <c r="C586" s="252" t="s">
        <v>1823</v>
      </c>
      <c r="D586" s="360" t="s">
        <v>1824</v>
      </c>
      <c r="E586" s="361"/>
      <c r="F586" s="360" t="s">
        <v>7</v>
      </c>
      <c r="G586" s="360">
        <v>1</v>
      </c>
      <c r="H586" s="360">
        <v>1</v>
      </c>
      <c r="I586" s="360">
        <v>1</v>
      </c>
      <c r="J586" s="360">
        <v>1.2</v>
      </c>
      <c r="K586" s="362">
        <v>3.65</v>
      </c>
      <c r="L586" s="363" t="s">
        <v>1244</v>
      </c>
      <c r="M586" s="363" t="s">
        <v>2614</v>
      </c>
      <c r="N586" s="364">
        <v>7311.73</v>
      </c>
      <c r="O586" s="684"/>
      <c r="Q586" s="40"/>
    </row>
    <row r="587" spans="1:17" x14ac:dyDescent="0.25">
      <c r="A587" s="280" t="s">
        <v>1825</v>
      </c>
      <c r="B587" s="129">
        <v>407032</v>
      </c>
      <c r="C587" s="129" t="s">
        <v>1826</v>
      </c>
      <c r="D587" s="281" t="s">
        <v>1827</v>
      </c>
      <c r="E587" s="282"/>
      <c r="F587" s="281" t="s">
        <v>7</v>
      </c>
      <c r="G587" s="281">
        <v>25</v>
      </c>
      <c r="H587" s="281">
        <v>25</v>
      </c>
      <c r="I587" s="281">
        <v>1</v>
      </c>
      <c r="J587" s="281">
        <v>0.34</v>
      </c>
      <c r="K587" s="283">
        <v>0.96</v>
      </c>
      <c r="L587" s="284" t="s">
        <v>1244</v>
      </c>
      <c r="M587" s="284" t="s">
        <v>2615</v>
      </c>
      <c r="N587" s="285">
        <v>897.5</v>
      </c>
      <c r="O587" s="684"/>
      <c r="Q587" s="40"/>
    </row>
    <row r="588" spans="1:17" x14ac:dyDescent="0.25">
      <c r="A588" s="270" t="s">
        <v>1828</v>
      </c>
      <c r="B588" s="107">
        <v>407041</v>
      </c>
      <c r="C588" s="107" t="s">
        <v>1829</v>
      </c>
      <c r="D588" s="157" t="s">
        <v>1830</v>
      </c>
      <c r="E588" s="224"/>
      <c r="F588" s="157" t="s">
        <v>7</v>
      </c>
      <c r="G588" s="157">
        <v>15</v>
      </c>
      <c r="H588" s="157">
        <v>15</v>
      </c>
      <c r="I588" s="157">
        <v>1</v>
      </c>
      <c r="J588" s="157">
        <v>0.42</v>
      </c>
      <c r="K588" s="271">
        <v>0.96</v>
      </c>
      <c r="L588" s="272" t="s">
        <v>1244</v>
      </c>
      <c r="M588" s="272" t="s">
        <v>2615</v>
      </c>
      <c r="N588" s="273">
        <v>1639.6</v>
      </c>
      <c r="O588" s="684"/>
      <c r="Q588" s="40"/>
    </row>
    <row r="589" spans="1:17" ht="15.75" thickBot="1" x14ac:dyDescent="0.3">
      <c r="A589" s="274" t="s">
        <v>1831</v>
      </c>
      <c r="B589" s="110">
        <v>407063</v>
      </c>
      <c r="C589" s="110" t="s">
        <v>1832</v>
      </c>
      <c r="D589" s="275" t="s">
        <v>1833</v>
      </c>
      <c r="E589" s="276"/>
      <c r="F589" s="275" t="s">
        <v>7</v>
      </c>
      <c r="G589" s="275">
        <v>2</v>
      </c>
      <c r="H589" s="275">
        <v>2</v>
      </c>
      <c r="I589" s="275">
        <v>1</v>
      </c>
      <c r="J589" s="275">
        <v>1.17</v>
      </c>
      <c r="K589" s="277">
        <v>3.17</v>
      </c>
      <c r="L589" s="278" t="s">
        <v>1244</v>
      </c>
      <c r="M589" s="278" t="s">
        <v>2615</v>
      </c>
      <c r="N589" s="279">
        <v>4573.6400000000003</v>
      </c>
      <c r="O589" s="684"/>
      <c r="Q589" s="40"/>
    </row>
    <row r="590" spans="1:17" ht="15.75" thickBot="1" x14ac:dyDescent="0.3">
      <c r="A590" s="359" t="s">
        <v>1834</v>
      </c>
      <c r="B590" s="252">
        <v>410</v>
      </c>
      <c r="C590" s="252" t="s">
        <v>1835</v>
      </c>
      <c r="D590" s="360"/>
      <c r="E590" s="361"/>
      <c r="F590" s="360" t="s">
        <v>7</v>
      </c>
      <c r="G590" s="360">
        <v>1</v>
      </c>
      <c r="H590" s="360">
        <v>1</v>
      </c>
      <c r="I590" s="360">
        <v>1</v>
      </c>
      <c r="J590" s="360">
        <v>0.33</v>
      </c>
      <c r="K590" s="362">
        <v>0.72</v>
      </c>
      <c r="L590" s="363" t="s">
        <v>1244</v>
      </c>
      <c r="M590" s="363" t="s">
        <v>2614</v>
      </c>
      <c r="N590" s="364">
        <v>756.26</v>
      </c>
      <c r="O590" s="684"/>
      <c r="Q590" s="40"/>
    </row>
    <row r="591" spans="1:17" x14ac:dyDescent="0.25">
      <c r="A591" s="280" t="s">
        <v>1836</v>
      </c>
      <c r="B591" s="129">
        <v>915025</v>
      </c>
      <c r="C591" s="129" t="s">
        <v>1837</v>
      </c>
      <c r="D591" s="281" t="s">
        <v>1838</v>
      </c>
      <c r="E591" s="282"/>
      <c r="F591" s="281" t="s">
        <v>7</v>
      </c>
      <c r="G591" s="281">
        <v>1</v>
      </c>
      <c r="H591" s="281">
        <v>1</v>
      </c>
      <c r="I591" s="281">
        <v>1</v>
      </c>
      <c r="J591" s="281">
        <v>0.64</v>
      </c>
      <c r="K591" s="283">
        <v>1.88</v>
      </c>
      <c r="L591" s="284" t="s">
        <v>1244</v>
      </c>
      <c r="M591" s="284" t="s">
        <v>2614</v>
      </c>
      <c r="N591" s="285">
        <v>214.56</v>
      </c>
      <c r="O591" s="684"/>
      <c r="Q591" s="40"/>
    </row>
    <row r="592" spans="1:17" s="17" customFormat="1" x14ac:dyDescent="0.25">
      <c r="A592" s="270" t="s">
        <v>1839</v>
      </c>
      <c r="B592" s="107">
        <v>915050</v>
      </c>
      <c r="C592" s="107" t="s">
        <v>1840</v>
      </c>
      <c r="D592" s="157" t="s">
        <v>1841</v>
      </c>
      <c r="E592" s="224"/>
      <c r="F592" s="157" t="s">
        <v>7</v>
      </c>
      <c r="G592" s="157">
        <v>1</v>
      </c>
      <c r="H592" s="157">
        <v>1</v>
      </c>
      <c r="I592" s="157">
        <v>1</v>
      </c>
      <c r="J592" s="157">
        <v>1.21</v>
      </c>
      <c r="K592" s="271">
        <v>2.5</v>
      </c>
      <c r="L592" s="272" t="s">
        <v>1244</v>
      </c>
      <c r="M592" s="272" t="s">
        <v>2614</v>
      </c>
      <c r="N592" s="273">
        <v>347.25</v>
      </c>
      <c r="O592" s="684"/>
      <c r="Q592" s="40"/>
    </row>
    <row r="593" spans="1:17" s="17" customFormat="1" x14ac:dyDescent="0.25">
      <c r="A593" s="270" t="s">
        <v>1842</v>
      </c>
      <c r="B593" s="107">
        <v>915100</v>
      </c>
      <c r="C593" s="107" t="s">
        <v>1843</v>
      </c>
      <c r="D593" s="157" t="s">
        <v>1844</v>
      </c>
      <c r="E593" s="224"/>
      <c r="F593" s="157" t="s">
        <v>7</v>
      </c>
      <c r="G593" s="157">
        <v>1</v>
      </c>
      <c r="H593" s="157">
        <v>1</v>
      </c>
      <c r="I593" s="157">
        <v>1</v>
      </c>
      <c r="J593" s="157">
        <v>4.7300000000000004</v>
      </c>
      <c r="K593" s="271">
        <v>6.48</v>
      </c>
      <c r="L593" s="272" t="s">
        <v>1244</v>
      </c>
      <c r="M593" s="272" t="s">
        <v>2614</v>
      </c>
      <c r="N593" s="273">
        <v>687.46</v>
      </c>
      <c r="O593" s="684"/>
      <c r="Q593" s="40"/>
    </row>
    <row r="594" spans="1:17" x14ac:dyDescent="0.25">
      <c r="A594" s="270" t="s">
        <v>1845</v>
      </c>
      <c r="B594" s="107">
        <v>915200</v>
      </c>
      <c r="C594" s="107" t="s">
        <v>1846</v>
      </c>
      <c r="D594" s="157" t="s">
        <v>1847</v>
      </c>
      <c r="E594" s="224"/>
      <c r="F594" s="157" t="s">
        <v>7</v>
      </c>
      <c r="G594" s="157">
        <v>1</v>
      </c>
      <c r="H594" s="157">
        <v>1</v>
      </c>
      <c r="I594" s="157">
        <v>1</v>
      </c>
      <c r="J594" s="157">
        <v>9.4</v>
      </c>
      <c r="K594" s="271">
        <v>10.11</v>
      </c>
      <c r="L594" s="272" t="s">
        <v>1244</v>
      </c>
      <c r="M594" s="272" t="s">
        <v>2614</v>
      </c>
      <c r="N594" s="273">
        <v>1432.25</v>
      </c>
      <c r="O594" s="684"/>
      <c r="Q594" s="40"/>
    </row>
    <row r="595" spans="1:17" ht="15.75" thickBot="1" x14ac:dyDescent="0.3">
      <c r="A595" s="274" t="s">
        <v>1848</v>
      </c>
      <c r="B595" s="110">
        <v>915250</v>
      </c>
      <c r="C595" s="110" t="s">
        <v>1849</v>
      </c>
      <c r="D595" s="275" t="s">
        <v>1850</v>
      </c>
      <c r="E595" s="276"/>
      <c r="F595" s="275" t="s">
        <v>7</v>
      </c>
      <c r="G595" s="275">
        <v>1</v>
      </c>
      <c r="H595" s="275">
        <v>1</v>
      </c>
      <c r="I595" s="275">
        <v>1</v>
      </c>
      <c r="J595" s="275">
        <v>11.93</v>
      </c>
      <c r="K595" s="277">
        <v>11.55</v>
      </c>
      <c r="L595" s="278" t="s">
        <v>1244</v>
      </c>
      <c r="M595" s="278" t="s">
        <v>2614</v>
      </c>
      <c r="N595" s="279">
        <v>1741.78</v>
      </c>
      <c r="O595" s="684"/>
      <c r="Q595" s="40"/>
    </row>
    <row r="596" spans="1:17" x14ac:dyDescent="0.25">
      <c r="A596" s="299" t="s">
        <v>1851</v>
      </c>
      <c r="B596" s="137">
        <v>456075</v>
      </c>
      <c r="C596" s="137" t="s">
        <v>1852</v>
      </c>
      <c r="D596" s="288" t="s">
        <v>1853</v>
      </c>
      <c r="E596" s="289"/>
      <c r="F596" s="288" t="s">
        <v>7</v>
      </c>
      <c r="G596" s="288">
        <v>1</v>
      </c>
      <c r="H596" s="288">
        <v>1</v>
      </c>
      <c r="I596" s="288">
        <v>1</v>
      </c>
      <c r="J596" s="288">
        <v>22</v>
      </c>
      <c r="K596" s="290">
        <v>160</v>
      </c>
      <c r="L596" s="291" t="s">
        <v>1854</v>
      </c>
      <c r="M596" s="291" t="s">
        <v>2614</v>
      </c>
      <c r="N596" s="365">
        <v>0</v>
      </c>
      <c r="O596" s="684"/>
      <c r="Q596" s="40"/>
    </row>
    <row r="597" spans="1:17" x14ac:dyDescent="0.25">
      <c r="A597" s="293" t="s">
        <v>1855</v>
      </c>
      <c r="B597" s="145">
        <v>456110</v>
      </c>
      <c r="C597" s="145" t="s">
        <v>1856</v>
      </c>
      <c r="D597" s="294" t="s">
        <v>1857</v>
      </c>
      <c r="E597" s="295"/>
      <c r="F597" s="294" t="s">
        <v>7</v>
      </c>
      <c r="G597" s="294">
        <v>1</v>
      </c>
      <c r="H597" s="294">
        <v>1</v>
      </c>
      <c r="I597" s="294">
        <v>1</v>
      </c>
      <c r="J597" s="294">
        <v>47</v>
      </c>
      <c r="K597" s="296">
        <v>240</v>
      </c>
      <c r="L597" s="297" t="s">
        <v>1854</v>
      </c>
      <c r="M597" s="297" t="s">
        <v>2614</v>
      </c>
      <c r="N597" s="366">
        <v>0</v>
      </c>
      <c r="O597" s="684"/>
      <c r="Q597" s="40"/>
    </row>
    <row r="598" spans="1:17" ht="15.75" thickBot="1" x14ac:dyDescent="0.3">
      <c r="A598" s="293" t="s">
        <v>1858</v>
      </c>
      <c r="B598" s="145">
        <v>428050125</v>
      </c>
      <c r="C598" s="145" t="s">
        <v>1859</v>
      </c>
      <c r="D598" s="294" t="s">
        <v>1860</v>
      </c>
      <c r="E598" s="295"/>
      <c r="F598" s="294" t="s">
        <v>7</v>
      </c>
      <c r="G598" s="294">
        <v>1</v>
      </c>
      <c r="H598" s="294">
        <v>1</v>
      </c>
      <c r="I598" s="294">
        <v>1</v>
      </c>
      <c r="J598" s="294">
        <v>14.6</v>
      </c>
      <c r="K598" s="296">
        <v>47.74</v>
      </c>
      <c r="L598" s="297" t="s">
        <v>1854</v>
      </c>
      <c r="M598" s="278" t="s">
        <v>2614</v>
      </c>
      <c r="N598" s="298">
        <v>91854.13</v>
      </c>
      <c r="O598" s="685"/>
      <c r="Q598" s="40"/>
    </row>
    <row r="599" spans="1:17" ht="15.75" thickTop="1" x14ac:dyDescent="0.25">
      <c r="A599" s="263" t="s">
        <v>1861</v>
      </c>
      <c r="B599" s="264">
        <v>50801806</v>
      </c>
      <c r="C599" s="264" t="s">
        <v>1862</v>
      </c>
      <c r="D599" s="265" t="s">
        <v>1863</v>
      </c>
      <c r="E599" s="266"/>
      <c r="F599" s="265" t="s">
        <v>6</v>
      </c>
      <c r="G599" s="265">
        <v>520</v>
      </c>
      <c r="H599" s="265">
        <v>520</v>
      </c>
      <c r="I599" s="265">
        <v>2</v>
      </c>
      <c r="J599" s="265">
        <v>0.01</v>
      </c>
      <c r="K599" s="267">
        <v>0.92</v>
      </c>
      <c r="L599" s="268" t="s">
        <v>1244</v>
      </c>
      <c r="M599" s="268" t="s">
        <v>2615</v>
      </c>
      <c r="N599" s="269">
        <v>8.0500000000000007</v>
      </c>
      <c r="O599" s="683" t="s">
        <v>2604</v>
      </c>
      <c r="Q599" s="40"/>
    </row>
    <row r="600" spans="1:17" x14ac:dyDescent="0.25">
      <c r="A600" s="270" t="s">
        <v>1864</v>
      </c>
      <c r="B600" s="107">
        <v>50801810</v>
      </c>
      <c r="C600" s="107" t="s">
        <v>1865</v>
      </c>
      <c r="D600" s="157" t="s">
        <v>1866</v>
      </c>
      <c r="E600" s="224"/>
      <c r="F600" s="157" t="s">
        <v>6</v>
      </c>
      <c r="G600" s="157">
        <v>320</v>
      </c>
      <c r="H600" s="157">
        <v>320</v>
      </c>
      <c r="I600" s="157">
        <v>2</v>
      </c>
      <c r="J600" s="157" t="s">
        <v>593</v>
      </c>
      <c r="K600" s="271">
        <v>1.5</v>
      </c>
      <c r="L600" s="272" t="s">
        <v>1244</v>
      </c>
      <c r="M600" s="272" t="s">
        <v>2615</v>
      </c>
      <c r="N600" s="273">
        <v>14.97</v>
      </c>
      <c r="O600" s="684"/>
      <c r="Q600" s="40"/>
    </row>
    <row r="601" spans="1:17" x14ac:dyDescent="0.25">
      <c r="A601" s="270" t="s">
        <v>1867</v>
      </c>
      <c r="B601" s="107">
        <v>50802206</v>
      </c>
      <c r="C601" s="107" t="s">
        <v>1868</v>
      </c>
      <c r="D601" s="157" t="s">
        <v>1869</v>
      </c>
      <c r="E601" s="224"/>
      <c r="F601" s="157" t="s">
        <v>6</v>
      </c>
      <c r="G601" s="157">
        <v>400</v>
      </c>
      <c r="H601" s="157">
        <v>400</v>
      </c>
      <c r="I601" s="157">
        <v>2</v>
      </c>
      <c r="J601" s="157">
        <v>0.02</v>
      </c>
      <c r="K601" s="271">
        <v>1.2</v>
      </c>
      <c r="L601" s="272" t="s">
        <v>1244</v>
      </c>
      <c r="M601" s="272" t="s">
        <v>2615</v>
      </c>
      <c r="N601" s="273">
        <v>8.69</v>
      </c>
      <c r="O601" s="684"/>
      <c r="Q601" s="40"/>
    </row>
    <row r="602" spans="1:17" x14ac:dyDescent="0.25">
      <c r="A602" s="270" t="s">
        <v>1870</v>
      </c>
      <c r="B602" s="107">
        <v>50802210</v>
      </c>
      <c r="C602" s="107" t="s">
        <v>1871</v>
      </c>
      <c r="D602" s="157" t="s">
        <v>1872</v>
      </c>
      <c r="E602" s="224"/>
      <c r="F602" s="157" t="s">
        <v>6</v>
      </c>
      <c r="G602" s="157">
        <v>270</v>
      </c>
      <c r="H602" s="157">
        <v>270</v>
      </c>
      <c r="I602" s="157">
        <v>2</v>
      </c>
      <c r="J602" s="157">
        <v>0.04</v>
      </c>
      <c r="K602" s="271">
        <v>1.78</v>
      </c>
      <c r="L602" s="272" t="s">
        <v>1244</v>
      </c>
      <c r="M602" s="272" t="s">
        <v>2615</v>
      </c>
      <c r="N602" s="273">
        <v>17.739999999999998</v>
      </c>
      <c r="O602" s="684"/>
      <c r="Q602" s="40"/>
    </row>
    <row r="603" spans="1:17" x14ac:dyDescent="0.25">
      <c r="A603" s="270" t="s">
        <v>1873</v>
      </c>
      <c r="B603" s="107">
        <v>50802806</v>
      </c>
      <c r="C603" s="107" t="s">
        <v>1874</v>
      </c>
      <c r="D603" s="157" t="s">
        <v>1875</v>
      </c>
      <c r="E603" s="224"/>
      <c r="F603" s="157" t="s">
        <v>6</v>
      </c>
      <c r="G603" s="157">
        <v>280</v>
      </c>
      <c r="H603" s="157">
        <v>280</v>
      </c>
      <c r="I603" s="157">
        <v>2</v>
      </c>
      <c r="J603" s="157">
        <v>0.02</v>
      </c>
      <c r="K603" s="271">
        <v>1.71</v>
      </c>
      <c r="L603" s="272" t="s">
        <v>1244</v>
      </c>
      <c r="M603" s="272" t="s">
        <v>2615</v>
      </c>
      <c r="N603" s="273">
        <v>11.71</v>
      </c>
      <c r="O603" s="684"/>
      <c r="Q603" s="40"/>
    </row>
    <row r="604" spans="1:17" x14ac:dyDescent="0.25">
      <c r="A604" s="270" t="s">
        <v>1876</v>
      </c>
      <c r="B604" s="107">
        <v>50802810</v>
      </c>
      <c r="C604" s="107" t="s">
        <v>1877</v>
      </c>
      <c r="D604" s="157" t="s">
        <v>1878</v>
      </c>
      <c r="E604" s="224"/>
      <c r="F604" s="157" t="s">
        <v>6</v>
      </c>
      <c r="G604" s="157">
        <v>190</v>
      </c>
      <c r="H604" s="157">
        <v>190</v>
      </c>
      <c r="I604" s="157">
        <v>2</v>
      </c>
      <c r="J604" s="157">
        <v>0.04</v>
      </c>
      <c r="K604" s="271">
        <v>2.5299999999999998</v>
      </c>
      <c r="L604" s="272" t="s">
        <v>1244</v>
      </c>
      <c r="M604" s="272" t="s">
        <v>2615</v>
      </c>
      <c r="N604" s="273">
        <v>16.350000000000001</v>
      </c>
      <c r="O604" s="684"/>
      <c r="Q604" s="40"/>
    </row>
    <row r="605" spans="1:17" x14ac:dyDescent="0.25">
      <c r="A605" s="270" t="s">
        <v>1879</v>
      </c>
      <c r="B605" s="107">
        <v>50803506</v>
      </c>
      <c r="C605" s="107" t="s">
        <v>1880</v>
      </c>
      <c r="D605" s="157" t="s">
        <v>1881</v>
      </c>
      <c r="E605" s="224"/>
      <c r="F605" s="157" t="s">
        <v>6</v>
      </c>
      <c r="G605" s="157">
        <v>210</v>
      </c>
      <c r="H605" s="157">
        <v>210</v>
      </c>
      <c r="I605" s="157">
        <v>2</v>
      </c>
      <c r="J605" s="157">
        <v>0.03</v>
      </c>
      <c r="K605" s="271">
        <v>2.29</v>
      </c>
      <c r="L605" s="272" t="s">
        <v>1244</v>
      </c>
      <c r="M605" s="272" t="s">
        <v>2615</v>
      </c>
      <c r="N605" s="273">
        <v>14.09</v>
      </c>
      <c r="O605" s="684"/>
      <c r="Q605" s="40"/>
    </row>
    <row r="606" spans="1:17" x14ac:dyDescent="0.25">
      <c r="A606" s="270" t="s">
        <v>1882</v>
      </c>
      <c r="B606" s="107">
        <v>50803510</v>
      </c>
      <c r="C606" s="107" t="s">
        <v>1883</v>
      </c>
      <c r="D606" s="157" t="s">
        <v>1884</v>
      </c>
      <c r="E606" s="224"/>
      <c r="F606" s="157" t="s">
        <v>6</v>
      </c>
      <c r="G606" s="157">
        <v>150</v>
      </c>
      <c r="H606" s="157">
        <v>150</v>
      </c>
      <c r="I606" s="157">
        <v>2</v>
      </c>
      <c r="J606" s="157">
        <v>0.04</v>
      </c>
      <c r="K606" s="271">
        <v>3.2</v>
      </c>
      <c r="L606" s="272" t="s">
        <v>1244</v>
      </c>
      <c r="M606" s="272" t="s">
        <v>2615</v>
      </c>
      <c r="N606" s="273">
        <v>19.239999999999998</v>
      </c>
      <c r="O606" s="684"/>
      <c r="Q606" s="40"/>
    </row>
    <row r="607" spans="1:17" x14ac:dyDescent="0.25">
      <c r="A607" s="270" t="s">
        <v>1885</v>
      </c>
      <c r="B607" s="107">
        <v>50804210</v>
      </c>
      <c r="C607" s="107" t="s">
        <v>1886</v>
      </c>
      <c r="D607" s="157" t="s">
        <v>1887</v>
      </c>
      <c r="E607" s="224"/>
      <c r="F607" s="157" t="s">
        <v>6</v>
      </c>
      <c r="G607" s="157">
        <v>120</v>
      </c>
      <c r="H607" s="157">
        <v>120</v>
      </c>
      <c r="I607" s="157">
        <v>2</v>
      </c>
      <c r="J607" s="157">
        <v>0.04</v>
      </c>
      <c r="K607" s="271">
        <v>4</v>
      </c>
      <c r="L607" s="272" t="s">
        <v>1244</v>
      </c>
      <c r="M607" s="272" t="s">
        <v>2615</v>
      </c>
      <c r="N607" s="273">
        <v>23.14</v>
      </c>
      <c r="O607" s="684"/>
      <c r="Q607" s="40"/>
    </row>
    <row r="608" spans="1:17" x14ac:dyDescent="0.25">
      <c r="A608" s="270" t="s">
        <v>1888</v>
      </c>
      <c r="B608" s="107">
        <v>50804215</v>
      </c>
      <c r="C608" s="107" t="s">
        <v>1889</v>
      </c>
      <c r="D608" s="157" t="s">
        <v>1890</v>
      </c>
      <c r="E608" s="224"/>
      <c r="F608" s="157" t="s">
        <v>6</v>
      </c>
      <c r="G608" s="157">
        <v>80</v>
      </c>
      <c r="H608" s="157">
        <v>80</v>
      </c>
      <c r="I608" s="157">
        <v>2</v>
      </c>
      <c r="J608" s="157">
        <v>7.0000000000000007E-2</v>
      </c>
      <c r="K608" s="271">
        <v>6</v>
      </c>
      <c r="L608" s="272" t="s">
        <v>1244</v>
      </c>
      <c r="M608" s="272" t="s">
        <v>2615</v>
      </c>
      <c r="N608" s="273">
        <v>44.27</v>
      </c>
      <c r="O608" s="684"/>
      <c r="Q608" s="40"/>
    </row>
    <row r="609" spans="1:17" x14ac:dyDescent="0.25">
      <c r="A609" s="270" t="s">
        <v>1891</v>
      </c>
      <c r="B609" s="107">
        <v>50805210</v>
      </c>
      <c r="C609" s="107" t="s">
        <v>1892</v>
      </c>
      <c r="D609" s="157" t="s">
        <v>1893</v>
      </c>
      <c r="E609" s="224"/>
      <c r="F609" s="157" t="s">
        <v>6</v>
      </c>
      <c r="G609" s="157">
        <v>80</v>
      </c>
      <c r="H609" s="157">
        <v>80</v>
      </c>
      <c r="I609" s="157">
        <v>2</v>
      </c>
      <c r="J609" s="157">
        <v>7.0000000000000007E-2</v>
      </c>
      <c r="K609" s="271">
        <v>6</v>
      </c>
      <c r="L609" s="272" t="s">
        <v>1244</v>
      </c>
      <c r="M609" s="272" t="s">
        <v>2615</v>
      </c>
      <c r="N609" s="273">
        <v>35.85</v>
      </c>
      <c r="O609" s="684"/>
      <c r="Q609" s="40"/>
    </row>
    <row r="610" spans="1:17" x14ac:dyDescent="0.25">
      <c r="A610" s="270" t="s">
        <v>1894</v>
      </c>
      <c r="B610" s="107">
        <v>50805215</v>
      </c>
      <c r="C610" s="107" t="s">
        <v>1895</v>
      </c>
      <c r="D610" s="157" t="s">
        <v>1896</v>
      </c>
      <c r="E610" s="224"/>
      <c r="F610" s="157" t="s">
        <v>6</v>
      </c>
      <c r="G610" s="157">
        <v>70</v>
      </c>
      <c r="H610" s="157">
        <v>70</v>
      </c>
      <c r="I610" s="157">
        <v>2</v>
      </c>
      <c r="J610" s="157">
        <v>0.1</v>
      </c>
      <c r="K610" s="271">
        <v>6.86</v>
      </c>
      <c r="L610" s="272" t="s">
        <v>1244</v>
      </c>
      <c r="M610" s="272" t="s">
        <v>2615</v>
      </c>
      <c r="N610" s="273">
        <v>55.47</v>
      </c>
      <c r="O610" s="684"/>
      <c r="Q610" s="40"/>
    </row>
    <row r="611" spans="1:17" x14ac:dyDescent="0.25">
      <c r="A611" s="270" t="s">
        <v>1897</v>
      </c>
      <c r="B611" s="107">
        <v>50806510</v>
      </c>
      <c r="C611" s="107" t="s">
        <v>1898</v>
      </c>
      <c r="D611" s="157" t="s">
        <v>1899</v>
      </c>
      <c r="E611" s="224"/>
      <c r="F611" s="157" t="s">
        <v>6</v>
      </c>
      <c r="G611" s="157">
        <v>66</v>
      </c>
      <c r="H611" s="157">
        <v>66</v>
      </c>
      <c r="I611" s="157">
        <v>2</v>
      </c>
      <c r="J611" s="157">
        <v>0.08</v>
      </c>
      <c r="K611" s="271">
        <v>7.27</v>
      </c>
      <c r="L611" s="272" t="s">
        <v>1244</v>
      </c>
      <c r="M611" s="272" t="s">
        <v>2615</v>
      </c>
      <c r="N611" s="273">
        <v>44.02</v>
      </c>
      <c r="O611" s="684"/>
      <c r="Q611" s="40"/>
    </row>
    <row r="612" spans="1:17" x14ac:dyDescent="0.25">
      <c r="A612" s="270" t="s">
        <v>1900</v>
      </c>
      <c r="B612" s="107">
        <v>50806515</v>
      </c>
      <c r="C612" s="107" t="s">
        <v>1901</v>
      </c>
      <c r="D612" s="157" t="s">
        <v>1902</v>
      </c>
      <c r="E612" s="224"/>
      <c r="F612" s="157" t="s">
        <v>6</v>
      </c>
      <c r="G612" s="157">
        <v>54</v>
      </c>
      <c r="H612" s="157">
        <v>54</v>
      </c>
      <c r="I612" s="157">
        <v>2</v>
      </c>
      <c r="J612" s="157">
        <v>0.11</v>
      </c>
      <c r="K612" s="271">
        <v>8.89</v>
      </c>
      <c r="L612" s="272" t="s">
        <v>1244</v>
      </c>
      <c r="M612" s="272" t="s">
        <v>2615</v>
      </c>
      <c r="N612" s="273">
        <v>65.14</v>
      </c>
      <c r="O612" s="684"/>
      <c r="Q612" s="40"/>
    </row>
    <row r="613" spans="1:17" x14ac:dyDescent="0.25">
      <c r="A613" s="270" t="s">
        <v>1903</v>
      </c>
      <c r="B613" s="107">
        <v>50807610</v>
      </c>
      <c r="C613" s="107" t="s">
        <v>1904</v>
      </c>
      <c r="D613" s="157" t="s">
        <v>1905</v>
      </c>
      <c r="E613" s="224"/>
      <c r="F613" s="157" t="s">
        <v>6</v>
      </c>
      <c r="G613" s="157">
        <v>50</v>
      </c>
      <c r="H613" s="157">
        <v>50</v>
      </c>
      <c r="I613" s="157">
        <v>2</v>
      </c>
      <c r="J613" s="157">
        <v>0.11</v>
      </c>
      <c r="K613" s="271">
        <v>9.6</v>
      </c>
      <c r="L613" s="272" t="s">
        <v>1244</v>
      </c>
      <c r="M613" s="272" t="s">
        <v>2615</v>
      </c>
      <c r="N613" s="273">
        <v>52.19</v>
      </c>
      <c r="O613" s="684"/>
      <c r="Q613" s="40"/>
    </row>
    <row r="614" spans="1:17" x14ac:dyDescent="0.25">
      <c r="A614" s="270" t="s">
        <v>1906</v>
      </c>
      <c r="B614" s="107">
        <v>50807615</v>
      </c>
      <c r="C614" s="107" t="s">
        <v>1907</v>
      </c>
      <c r="D614" s="157" t="s">
        <v>1908</v>
      </c>
      <c r="E614" s="224"/>
      <c r="F614" s="157" t="s">
        <v>6</v>
      </c>
      <c r="G614" s="157">
        <v>38</v>
      </c>
      <c r="H614" s="157">
        <v>38</v>
      </c>
      <c r="I614" s="157">
        <v>2</v>
      </c>
      <c r="J614" s="157">
        <v>0.11</v>
      </c>
      <c r="K614" s="271">
        <v>12.63</v>
      </c>
      <c r="L614" s="272" t="s">
        <v>1244</v>
      </c>
      <c r="M614" s="272" t="s">
        <v>2615</v>
      </c>
      <c r="N614" s="273">
        <v>82.89</v>
      </c>
      <c r="O614" s="684"/>
      <c r="Q614" s="40"/>
    </row>
    <row r="615" spans="1:17" x14ac:dyDescent="0.25">
      <c r="A615" s="270" t="s">
        <v>1909</v>
      </c>
      <c r="B615" s="107">
        <v>50809215</v>
      </c>
      <c r="C615" s="107" t="s">
        <v>1910</v>
      </c>
      <c r="D615" s="157" t="s">
        <v>1911</v>
      </c>
      <c r="E615" s="224"/>
      <c r="F615" s="157" t="s">
        <v>6</v>
      </c>
      <c r="G615" s="157">
        <v>28</v>
      </c>
      <c r="H615" s="157">
        <v>28</v>
      </c>
      <c r="I615" s="157">
        <v>2</v>
      </c>
      <c r="J615" s="157">
        <v>0.14000000000000001</v>
      </c>
      <c r="K615" s="271">
        <v>17.14</v>
      </c>
      <c r="L615" s="272" t="s">
        <v>1244</v>
      </c>
      <c r="M615" s="272" t="s">
        <v>2615</v>
      </c>
      <c r="N615" s="273">
        <v>99.61</v>
      </c>
      <c r="O615" s="684"/>
      <c r="Q615" s="40"/>
    </row>
    <row r="616" spans="1:17" x14ac:dyDescent="0.25">
      <c r="A616" s="270" t="s">
        <v>1912</v>
      </c>
      <c r="B616" s="107">
        <v>50809220</v>
      </c>
      <c r="C616" s="107" t="s">
        <v>1913</v>
      </c>
      <c r="D616" s="157" t="s">
        <v>1914</v>
      </c>
      <c r="E616" s="224"/>
      <c r="F616" s="157" t="s">
        <v>6</v>
      </c>
      <c r="G616" s="157">
        <v>24</v>
      </c>
      <c r="H616" s="157">
        <v>24</v>
      </c>
      <c r="I616" s="157">
        <v>2</v>
      </c>
      <c r="J616" s="157">
        <v>0.2</v>
      </c>
      <c r="K616" s="271">
        <v>20</v>
      </c>
      <c r="L616" s="272" t="s">
        <v>1244</v>
      </c>
      <c r="M616" s="272" t="s">
        <v>2615</v>
      </c>
      <c r="N616" s="273">
        <v>142</v>
      </c>
      <c r="O616" s="684"/>
      <c r="Q616" s="40"/>
    </row>
    <row r="617" spans="1:17" ht="15.75" thickBot="1" x14ac:dyDescent="0.3">
      <c r="A617" s="274" t="s">
        <v>1915</v>
      </c>
      <c r="B617" s="110">
        <v>50811415</v>
      </c>
      <c r="C617" s="110" t="s">
        <v>1916</v>
      </c>
      <c r="D617" s="275" t="s">
        <v>1917</v>
      </c>
      <c r="E617" s="276"/>
      <c r="F617" s="275" t="s">
        <v>6</v>
      </c>
      <c r="G617" s="275">
        <v>20</v>
      </c>
      <c r="H617" s="275">
        <v>20</v>
      </c>
      <c r="I617" s="275">
        <v>2</v>
      </c>
      <c r="J617" s="275">
        <v>0.56000000000000005</v>
      </c>
      <c r="K617" s="277">
        <v>24</v>
      </c>
      <c r="L617" s="278" t="s">
        <v>1244</v>
      </c>
      <c r="M617" s="278" t="s">
        <v>2615</v>
      </c>
      <c r="N617" s="279">
        <v>161.74</v>
      </c>
      <c r="O617" s="684"/>
      <c r="Q617" s="40"/>
    </row>
    <row r="618" spans="1:17" x14ac:dyDescent="0.25">
      <c r="A618" s="280" t="s">
        <v>1918</v>
      </c>
      <c r="B618" s="129">
        <v>503</v>
      </c>
      <c r="C618" s="129" t="s">
        <v>1919</v>
      </c>
      <c r="D618" s="281" t="s">
        <v>1920</v>
      </c>
      <c r="E618" s="282"/>
      <c r="F618" s="281" t="s">
        <v>7</v>
      </c>
      <c r="G618" s="281">
        <v>1</v>
      </c>
      <c r="H618" s="281">
        <v>1</v>
      </c>
      <c r="I618" s="281">
        <v>1</v>
      </c>
      <c r="J618" s="281">
        <v>0.214</v>
      </c>
      <c r="K618" s="283">
        <v>2.2120000000000002</v>
      </c>
      <c r="L618" s="284" t="s">
        <v>1244</v>
      </c>
      <c r="M618" s="284" t="s">
        <v>2615</v>
      </c>
      <c r="N618" s="285">
        <v>564.83000000000004</v>
      </c>
      <c r="O618" s="684"/>
      <c r="Q618" s="40"/>
    </row>
    <row r="619" spans="1:17" ht="15.75" thickBot="1" x14ac:dyDescent="0.3">
      <c r="A619" s="274" t="s">
        <v>1921</v>
      </c>
      <c r="B619" s="110">
        <v>502021</v>
      </c>
      <c r="C619" s="110" t="s">
        <v>1922</v>
      </c>
      <c r="D619" s="110" t="s">
        <v>1923</v>
      </c>
      <c r="E619" s="110"/>
      <c r="F619" s="275" t="s">
        <v>7</v>
      </c>
      <c r="G619" s="275">
        <v>1</v>
      </c>
      <c r="H619" s="275">
        <v>1</v>
      </c>
      <c r="I619" s="275">
        <v>1</v>
      </c>
      <c r="J619" s="275">
        <v>0.41199999999999998</v>
      </c>
      <c r="K619" s="275">
        <v>0.17599999999999999</v>
      </c>
      <c r="L619" s="275" t="s">
        <v>1244</v>
      </c>
      <c r="M619" s="598" t="s">
        <v>2615</v>
      </c>
      <c r="N619" s="279">
        <v>74.209999999999994</v>
      </c>
      <c r="O619" s="684"/>
      <c r="Q619" s="40"/>
    </row>
    <row r="620" spans="1:17" ht="15.75" thickBot="1" x14ac:dyDescent="0.3">
      <c r="A620" s="359" t="s">
        <v>1924</v>
      </c>
      <c r="B620" s="252">
        <v>505</v>
      </c>
      <c r="C620" s="252" t="s">
        <v>1925</v>
      </c>
      <c r="D620" s="360"/>
      <c r="E620" s="361"/>
      <c r="F620" s="360" t="s">
        <v>7</v>
      </c>
      <c r="G620" s="361">
        <v>10000</v>
      </c>
      <c r="H620" s="361">
        <v>10000</v>
      </c>
      <c r="I620" s="360">
        <v>100</v>
      </c>
      <c r="J620" s="360">
        <v>0.01</v>
      </c>
      <c r="K620" s="362">
        <v>0.01</v>
      </c>
      <c r="L620" s="363" t="s">
        <v>1244</v>
      </c>
      <c r="M620" s="363" t="s">
        <v>2615</v>
      </c>
      <c r="N620" s="364">
        <v>0.76</v>
      </c>
      <c r="O620" s="684"/>
      <c r="Q620" s="40"/>
    </row>
    <row r="621" spans="1:17" ht="15.75" thickBot="1" x14ac:dyDescent="0.3">
      <c r="A621" s="367" t="s">
        <v>1926</v>
      </c>
      <c r="B621" s="368">
        <v>506</v>
      </c>
      <c r="C621" s="368" t="s">
        <v>1927</v>
      </c>
      <c r="D621" s="369"/>
      <c r="E621" s="370"/>
      <c r="F621" s="369" t="s">
        <v>7</v>
      </c>
      <c r="G621" s="369">
        <v>1</v>
      </c>
      <c r="H621" s="369">
        <v>1</v>
      </c>
      <c r="I621" s="369">
        <v>50</v>
      </c>
      <c r="J621" s="369">
        <v>0.16</v>
      </c>
      <c r="K621" s="371">
        <v>3.1</v>
      </c>
      <c r="L621" s="372" t="s">
        <v>1244</v>
      </c>
      <c r="M621" s="372" t="s">
        <v>2615</v>
      </c>
      <c r="N621" s="373">
        <v>49.05</v>
      </c>
      <c r="O621" s="684"/>
      <c r="Q621" s="40"/>
    </row>
    <row r="622" spans="1:17" x14ac:dyDescent="0.25">
      <c r="A622" s="299" t="s">
        <v>1928</v>
      </c>
      <c r="B622" s="137">
        <v>80112</v>
      </c>
      <c r="C622" s="137" t="s">
        <v>1929</v>
      </c>
      <c r="D622" s="288" t="s">
        <v>962</v>
      </c>
      <c r="E622" s="289"/>
      <c r="F622" s="288" t="s">
        <v>7</v>
      </c>
      <c r="G622" s="288">
        <v>6000</v>
      </c>
      <c r="H622" s="288">
        <v>6000</v>
      </c>
      <c r="I622" s="288">
        <v>200</v>
      </c>
      <c r="J622" s="288">
        <v>0.01</v>
      </c>
      <c r="K622" s="290">
        <v>0.01</v>
      </c>
      <c r="L622" s="291" t="s">
        <v>1244</v>
      </c>
      <c r="M622" s="291" t="s">
        <v>2614</v>
      </c>
      <c r="N622" s="292">
        <v>0.76</v>
      </c>
      <c r="O622" s="684"/>
      <c r="Q622" s="40"/>
    </row>
    <row r="623" spans="1:17" x14ac:dyDescent="0.25">
      <c r="A623" s="270" t="s">
        <v>1930</v>
      </c>
      <c r="B623" s="107">
        <v>80134</v>
      </c>
      <c r="C623" s="107" t="s">
        <v>1931</v>
      </c>
      <c r="D623" s="157" t="s">
        <v>1932</v>
      </c>
      <c r="E623" s="224"/>
      <c r="F623" s="157" t="s">
        <v>7</v>
      </c>
      <c r="G623" s="157">
        <v>3000</v>
      </c>
      <c r="H623" s="157">
        <v>3000</v>
      </c>
      <c r="I623" s="157">
        <v>100</v>
      </c>
      <c r="J623" s="157">
        <v>0.01</v>
      </c>
      <c r="K623" s="271">
        <v>0.01</v>
      </c>
      <c r="L623" s="272" t="s">
        <v>1244</v>
      </c>
      <c r="M623" s="272" t="s">
        <v>2614</v>
      </c>
      <c r="N623" s="273">
        <v>1.01</v>
      </c>
      <c r="O623" s="684"/>
      <c r="Q623" s="40"/>
    </row>
    <row r="624" spans="1:17" x14ac:dyDescent="0.25">
      <c r="A624" s="270" t="s">
        <v>1933</v>
      </c>
      <c r="B624" s="107">
        <v>80111</v>
      </c>
      <c r="C624" s="107" t="s">
        <v>1934</v>
      </c>
      <c r="D624" s="157" t="s">
        <v>9</v>
      </c>
      <c r="E624" s="224"/>
      <c r="F624" s="157" t="s">
        <v>7</v>
      </c>
      <c r="G624" s="157">
        <v>2000</v>
      </c>
      <c r="H624" s="157">
        <v>2000</v>
      </c>
      <c r="I624" s="157">
        <v>100</v>
      </c>
      <c r="J624" s="157">
        <v>0.01</v>
      </c>
      <c r="K624" s="271">
        <v>0.01</v>
      </c>
      <c r="L624" s="272" t="s">
        <v>1244</v>
      </c>
      <c r="M624" s="272" t="s">
        <v>2614</v>
      </c>
      <c r="N624" s="273">
        <v>1.1399999999999999</v>
      </c>
      <c r="O624" s="684"/>
      <c r="Q624" s="40"/>
    </row>
    <row r="625" spans="1:17" x14ac:dyDescent="0.25">
      <c r="A625" s="270" t="s">
        <v>1935</v>
      </c>
      <c r="B625" s="107">
        <v>80154</v>
      </c>
      <c r="C625" s="107" t="s">
        <v>1936</v>
      </c>
      <c r="D625" s="157" t="s">
        <v>1937</v>
      </c>
      <c r="E625" s="224"/>
      <c r="F625" s="157" t="s">
        <v>7</v>
      </c>
      <c r="G625" s="157">
        <v>1400</v>
      </c>
      <c r="H625" s="157">
        <v>1400</v>
      </c>
      <c r="I625" s="157">
        <v>100</v>
      </c>
      <c r="J625" s="157">
        <v>0.01</v>
      </c>
      <c r="K625" s="271">
        <v>0.01</v>
      </c>
      <c r="L625" s="272" t="s">
        <v>1244</v>
      </c>
      <c r="M625" s="272" t="s">
        <v>2614</v>
      </c>
      <c r="N625" s="273">
        <v>1.76</v>
      </c>
      <c r="O625" s="684"/>
      <c r="Q625" s="40"/>
    </row>
    <row r="626" spans="1:17" x14ac:dyDescent="0.25">
      <c r="A626" s="270" t="s">
        <v>1938</v>
      </c>
      <c r="B626" s="107">
        <v>80164</v>
      </c>
      <c r="C626" s="107" t="s">
        <v>1939</v>
      </c>
      <c r="D626" s="157" t="s">
        <v>1940</v>
      </c>
      <c r="E626" s="224"/>
      <c r="F626" s="157" t="s">
        <v>7</v>
      </c>
      <c r="G626" s="157">
        <v>1000</v>
      </c>
      <c r="H626" s="157">
        <v>1000</v>
      </c>
      <c r="I626" s="157">
        <v>100</v>
      </c>
      <c r="J626" s="157">
        <v>0.01</v>
      </c>
      <c r="K626" s="271">
        <v>0.01</v>
      </c>
      <c r="L626" s="272" t="s">
        <v>1244</v>
      </c>
      <c r="M626" s="272" t="s">
        <v>2614</v>
      </c>
      <c r="N626" s="273">
        <v>2.77</v>
      </c>
      <c r="O626" s="684"/>
      <c r="Q626" s="40"/>
    </row>
    <row r="627" spans="1:17" ht="15.75" thickBot="1" x14ac:dyDescent="0.3">
      <c r="A627" s="293" t="s">
        <v>1941</v>
      </c>
      <c r="B627" s="145">
        <v>80121</v>
      </c>
      <c r="C627" s="145" t="s">
        <v>1942</v>
      </c>
      <c r="D627" s="294" t="s">
        <v>1943</v>
      </c>
      <c r="E627" s="295"/>
      <c r="F627" s="294" t="s">
        <v>7</v>
      </c>
      <c r="G627" s="294">
        <v>600</v>
      </c>
      <c r="H627" s="294">
        <v>600</v>
      </c>
      <c r="I627" s="294">
        <v>100</v>
      </c>
      <c r="J627" s="294">
        <v>0.01</v>
      </c>
      <c r="K627" s="296">
        <v>0.01</v>
      </c>
      <c r="L627" s="297" t="s">
        <v>1244</v>
      </c>
      <c r="M627" s="297" t="s">
        <v>2614</v>
      </c>
      <c r="N627" s="298">
        <v>3.65</v>
      </c>
      <c r="O627" s="684"/>
      <c r="Q627" s="40"/>
    </row>
    <row r="628" spans="1:17" ht="15.75" thickBot="1" x14ac:dyDescent="0.3">
      <c r="A628" s="367" t="s">
        <v>1944</v>
      </c>
      <c r="B628" s="368">
        <v>80412</v>
      </c>
      <c r="C628" s="368" t="s">
        <v>1945</v>
      </c>
      <c r="D628" s="369" t="s">
        <v>1946</v>
      </c>
      <c r="E628" s="370"/>
      <c r="F628" s="369" t="s">
        <v>7</v>
      </c>
      <c r="G628" s="369">
        <v>1</v>
      </c>
      <c r="H628" s="369">
        <v>1</v>
      </c>
      <c r="I628" s="369">
        <v>1</v>
      </c>
      <c r="J628" s="369">
        <v>0.01</v>
      </c>
      <c r="K628" s="371">
        <v>0.06</v>
      </c>
      <c r="L628" s="372" t="s">
        <v>1244</v>
      </c>
      <c r="M628" s="372" t="s">
        <v>2615</v>
      </c>
      <c r="N628" s="373">
        <v>19.88</v>
      </c>
      <c r="O628" s="685"/>
      <c r="Q628" s="40"/>
    </row>
    <row r="629" spans="1:17" x14ac:dyDescent="0.25">
      <c r="A629" s="374" t="s">
        <v>1947</v>
      </c>
      <c r="B629" s="375">
        <v>901016</v>
      </c>
      <c r="C629" s="375" t="s">
        <v>1948</v>
      </c>
      <c r="D629" s="376">
        <v>16</v>
      </c>
      <c r="E629" s="377"/>
      <c r="F629" s="376" t="s">
        <v>7</v>
      </c>
      <c r="G629" s="376">
        <v>750</v>
      </c>
      <c r="H629" s="376">
        <v>750</v>
      </c>
      <c r="I629" s="376">
        <v>50</v>
      </c>
      <c r="J629" s="376">
        <v>0.02</v>
      </c>
      <c r="K629" s="378">
        <v>2.5000000000000001E-2</v>
      </c>
      <c r="L629" s="379" t="s">
        <v>350</v>
      </c>
      <c r="M629" s="379" t="s">
        <v>2615</v>
      </c>
      <c r="N629" s="380">
        <v>6.64</v>
      </c>
      <c r="O629" s="683" t="s">
        <v>2605</v>
      </c>
      <c r="Q629" s="40"/>
    </row>
    <row r="630" spans="1:17" x14ac:dyDescent="0.25">
      <c r="A630" s="381" t="s">
        <v>1949</v>
      </c>
      <c r="B630" s="382">
        <v>901020</v>
      </c>
      <c r="C630" s="382" t="s">
        <v>1950</v>
      </c>
      <c r="D630" s="383">
        <v>20</v>
      </c>
      <c r="E630" s="384"/>
      <c r="F630" s="383" t="s">
        <v>7</v>
      </c>
      <c r="G630" s="383">
        <v>400</v>
      </c>
      <c r="H630" s="383">
        <v>400</v>
      </c>
      <c r="I630" s="383">
        <v>50</v>
      </c>
      <c r="J630" s="383" t="s">
        <v>766</v>
      </c>
      <c r="K630" s="385">
        <v>0.05</v>
      </c>
      <c r="L630" s="300" t="s">
        <v>350</v>
      </c>
      <c r="M630" s="300" t="s">
        <v>2615</v>
      </c>
      <c r="N630" s="386">
        <v>7.04</v>
      </c>
      <c r="O630" s="684"/>
      <c r="Q630" s="40"/>
    </row>
    <row r="631" spans="1:17" x14ac:dyDescent="0.25">
      <c r="A631" s="387" t="s">
        <v>1951</v>
      </c>
      <c r="B631" s="388">
        <v>901025</v>
      </c>
      <c r="C631" s="388" t="s">
        <v>1952</v>
      </c>
      <c r="D631" s="389">
        <v>25</v>
      </c>
      <c r="E631" s="390"/>
      <c r="F631" s="389" t="s">
        <v>7</v>
      </c>
      <c r="G631" s="389">
        <v>400</v>
      </c>
      <c r="H631" s="389">
        <v>400</v>
      </c>
      <c r="I631" s="389">
        <v>50</v>
      </c>
      <c r="J631" s="389">
        <v>0.05</v>
      </c>
      <c r="K631" s="391">
        <v>0.06</v>
      </c>
      <c r="L631" s="301" t="s">
        <v>350</v>
      </c>
      <c r="M631" s="301" t="s">
        <v>2615</v>
      </c>
      <c r="N631" s="392">
        <v>7.33</v>
      </c>
      <c r="O631" s="684"/>
      <c r="Q631" s="40"/>
    </row>
    <row r="632" spans="1:17" s="16" customFormat="1" ht="15.75" thickBot="1" x14ac:dyDescent="0.3">
      <c r="A632" s="327" t="s">
        <v>1953</v>
      </c>
      <c r="B632" s="261" t="s">
        <v>1953</v>
      </c>
      <c r="C632" s="261" t="s">
        <v>1954</v>
      </c>
      <c r="D632" s="328">
        <v>32</v>
      </c>
      <c r="E632" s="329"/>
      <c r="F632" s="328" t="s">
        <v>561</v>
      </c>
      <c r="G632" s="329">
        <v>400</v>
      </c>
      <c r="H632" s="329">
        <v>400</v>
      </c>
      <c r="I632" s="328">
        <v>50</v>
      </c>
      <c r="J632" s="328">
        <v>0.01</v>
      </c>
      <c r="K632" s="330">
        <v>4.4999999999999998E-2</v>
      </c>
      <c r="L632" s="331" t="s">
        <v>350</v>
      </c>
      <c r="M632" s="331" t="s">
        <v>2615</v>
      </c>
      <c r="N632" s="298">
        <v>13.99</v>
      </c>
      <c r="O632" s="684"/>
      <c r="Q632" s="40"/>
    </row>
    <row r="633" spans="1:17" x14ac:dyDescent="0.25">
      <c r="A633" s="280" t="s">
        <v>1955</v>
      </c>
      <c r="B633" s="129">
        <v>902016</v>
      </c>
      <c r="C633" s="129" t="s">
        <v>1956</v>
      </c>
      <c r="D633" s="281" t="s">
        <v>1957</v>
      </c>
      <c r="E633" s="282"/>
      <c r="F633" s="281" t="s">
        <v>7</v>
      </c>
      <c r="G633" s="281">
        <v>500</v>
      </c>
      <c r="H633" s="281">
        <v>500</v>
      </c>
      <c r="I633" s="281">
        <v>50</v>
      </c>
      <c r="J633" s="281">
        <v>0.01</v>
      </c>
      <c r="K633" s="283">
        <v>3.7999999999999999E-2</v>
      </c>
      <c r="L633" s="284" t="s">
        <v>350</v>
      </c>
      <c r="M633" s="284" t="s">
        <v>2615</v>
      </c>
      <c r="N633" s="285">
        <v>11.14</v>
      </c>
      <c r="O633" s="684"/>
      <c r="Q633" s="40"/>
    </row>
    <row r="634" spans="1:17" x14ac:dyDescent="0.25">
      <c r="A634" s="270" t="s">
        <v>1958</v>
      </c>
      <c r="B634" s="107">
        <v>902020</v>
      </c>
      <c r="C634" s="107" t="s">
        <v>1959</v>
      </c>
      <c r="D634" s="157" t="s">
        <v>1960</v>
      </c>
      <c r="E634" s="224"/>
      <c r="F634" s="157" t="s">
        <v>7</v>
      </c>
      <c r="G634" s="157">
        <v>450</v>
      </c>
      <c r="H634" s="157">
        <v>450</v>
      </c>
      <c r="I634" s="157">
        <v>50</v>
      </c>
      <c r="J634" s="157" t="s">
        <v>593</v>
      </c>
      <c r="K634" s="271">
        <v>0.05</v>
      </c>
      <c r="L634" s="272" t="s">
        <v>350</v>
      </c>
      <c r="M634" s="272" t="s">
        <v>2615</v>
      </c>
      <c r="N634" s="273">
        <v>12.51</v>
      </c>
      <c r="O634" s="684"/>
      <c r="Q634" s="40"/>
    </row>
    <row r="635" spans="1:17" ht="15.75" thickBot="1" x14ac:dyDescent="0.3">
      <c r="A635" s="274" t="s">
        <v>1961</v>
      </c>
      <c r="B635" s="110">
        <v>902025</v>
      </c>
      <c r="C635" s="110" t="s">
        <v>1962</v>
      </c>
      <c r="D635" s="275" t="s">
        <v>1963</v>
      </c>
      <c r="E635" s="276"/>
      <c r="F635" s="275" t="s">
        <v>7</v>
      </c>
      <c r="G635" s="275">
        <v>200</v>
      </c>
      <c r="H635" s="275">
        <v>200</v>
      </c>
      <c r="I635" s="275">
        <v>50</v>
      </c>
      <c r="J635" s="275">
        <v>0.03</v>
      </c>
      <c r="K635" s="277">
        <v>0.06</v>
      </c>
      <c r="L635" s="278" t="s">
        <v>350</v>
      </c>
      <c r="M635" s="278" t="s">
        <v>2615</v>
      </c>
      <c r="N635" s="279">
        <v>13.18</v>
      </c>
      <c r="O635" s="684"/>
      <c r="Q635" s="40"/>
    </row>
    <row r="636" spans="1:17" x14ac:dyDescent="0.25">
      <c r="A636" s="299" t="s">
        <v>1964</v>
      </c>
      <c r="B636" s="137" t="s">
        <v>1965</v>
      </c>
      <c r="C636" s="137" t="s">
        <v>1966</v>
      </c>
      <c r="D636" s="288">
        <v>15</v>
      </c>
      <c r="E636" s="289"/>
      <c r="F636" s="288" t="s">
        <v>7</v>
      </c>
      <c r="G636" s="288">
        <v>600</v>
      </c>
      <c r="H636" s="288">
        <v>600</v>
      </c>
      <c r="I636" s="288">
        <v>50</v>
      </c>
      <c r="J636" s="288">
        <v>0.01</v>
      </c>
      <c r="K636" s="290">
        <v>0.03</v>
      </c>
      <c r="L636" s="291" t="s">
        <v>350</v>
      </c>
      <c r="M636" s="291" t="s">
        <v>2615</v>
      </c>
      <c r="N636" s="292">
        <v>3.94</v>
      </c>
      <c r="O636" s="684"/>
      <c r="Q636" s="40"/>
    </row>
    <row r="637" spans="1:17" x14ac:dyDescent="0.25">
      <c r="A637" s="270" t="s">
        <v>1967</v>
      </c>
      <c r="B637" s="107" t="s">
        <v>1968</v>
      </c>
      <c r="C637" s="107" t="s">
        <v>1969</v>
      </c>
      <c r="D637" s="157">
        <v>18</v>
      </c>
      <c r="E637" s="224"/>
      <c r="F637" s="157" t="s">
        <v>7</v>
      </c>
      <c r="G637" s="157">
        <v>600</v>
      </c>
      <c r="H637" s="157">
        <v>600</v>
      </c>
      <c r="I637" s="157">
        <v>50</v>
      </c>
      <c r="J637" s="157">
        <v>0.01</v>
      </c>
      <c r="K637" s="271">
        <v>0.03</v>
      </c>
      <c r="L637" s="272" t="s">
        <v>350</v>
      </c>
      <c r="M637" s="272" t="s">
        <v>2615</v>
      </c>
      <c r="N637" s="273">
        <v>5.03</v>
      </c>
      <c r="O637" s="684"/>
      <c r="Q637" s="40"/>
    </row>
    <row r="638" spans="1:17" x14ac:dyDescent="0.25">
      <c r="A638" s="270" t="s">
        <v>1970</v>
      </c>
      <c r="B638" s="107" t="s">
        <v>1971</v>
      </c>
      <c r="C638" s="107" t="s">
        <v>1972</v>
      </c>
      <c r="D638" s="157">
        <v>20</v>
      </c>
      <c r="E638" s="224"/>
      <c r="F638" s="157" t="s">
        <v>7</v>
      </c>
      <c r="G638" s="157">
        <v>400</v>
      </c>
      <c r="H638" s="157">
        <v>400</v>
      </c>
      <c r="I638" s="157">
        <v>50</v>
      </c>
      <c r="J638" s="157">
        <v>0.02</v>
      </c>
      <c r="K638" s="271">
        <v>0.04</v>
      </c>
      <c r="L638" s="272" t="s">
        <v>350</v>
      </c>
      <c r="M638" s="272" t="s">
        <v>2615</v>
      </c>
      <c r="N638" s="273">
        <v>5.03</v>
      </c>
      <c r="O638" s="684"/>
      <c r="Q638" s="40"/>
    </row>
    <row r="639" spans="1:17" x14ac:dyDescent="0.25">
      <c r="A639" s="270" t="s">
        <v>1973</v>
      </c>
      <c r="B639" s="107" t="s">
        <v>1974</v>
      </c>
      <c r="C639" s="107" t="s">
        <v>1975</v>
      </c>
      <c r="D639" s="157">
        <v>22</v>
      </c>
      <c r="E639" s="224"/>
      <c r="F639" s="157" t="s">
        <v>7</v>
      </c>
      <c r="G639" s="157">
        <v>400</v>
      </c>
      <c r="H639" s="157">
        <v>400</v>
      </c>
      <c r="I639" s="157">
        <v>50</v>
      </c>
      <c r="J639" s="157">
        <v>0.02</v>
      </c>
      <c r="K639" s="271">
        <v>0.04</v>
      </c>
      <c r="L639" s="272" t="s">
        <v>350</v>
      </c>
      <c r="M639" s="272" t="s">
        <v>2615</v>
      </c>
      <c r="N639" s="273">
        <v>5.57</v>
      </c>
      <c r="O639" s="684"/>
      <c r="Q639" s="40"/>
    </row>
    <row r="640" spans="1:17" ht="15.75" thickBot="1" x14ac:dyDescent="0.3">
      <c r="A640" s="293" t="s">
        <v>1976</v>
      </c>
      <c r="B640" s="145" t="s">
        <v>1977</v>
      </c>
      <c r="C640" s="145" t="s">
        <v>1978</v>
      </c>
      <c r="D640" s="294">
        <v>25</v>
      </c>
      <c r="E640" s="295"/>
      <c r="F640" s="294" t="s">
        <v>7</v>
      </c>
      <c r="G640" s="294">
        <v>400</v>
      </c>
      <c r="H640" s="294">
        <v>400</v>
      </c>
      <c r="I640" s="294">
        <v>50</v>
      </c>
      <c r="J640" s="294">
        <v>0.02</v>
      </c>
      <c r="K640" s="296">
        <v>0.04</v>
      </c>
      <c r="L640" s="297" t="s">
        <v>350</v>
      </c>
      <c r="M640" s="297" t="s">
        <v>2615</v>
      </c>
      <c r="N640" s="298">
        <v>5.83</v>
      </c>
      <c r="O640" s="684"/>
      <c r="Q640" s="40"/>
    </row>
    <row r="641" spans="1:17" x14ac:dyDescent="0.25">
      <c r="A641" s="280" t="s">
        <v>1979</v>
      </c>
      <c r="B641" s="129" t="s">
        <v>1980</v>
      </c>
      <c r="C641" s="129" t="s">
        <v>1981</v>
      </c>
      <c r="D641" s="281">
        <v>15</v>
      </c>
      <c r="E641" s="282"/>
      <c r="F641" s="281" t="s">
        <v>7</v>
      </c>
      <c r="G641" s="281">
        <v>200</v>
      </c>
      <c r="H641" s="281">
        <v>200</v>
      </c>
      <c r="I641" s="281">
        <v>50</v>
      </c>
      <c r="J641" s="281">
        <v>0.02</v>
      </c>
      <c r="K641" s="283">
        <v>0.06</v>
      </c>
      <c r="L641" s="284" t="s">
        <v>350</v>
      </c>
      <c r="M641" s="284" t="s">
        <v>2615</v>
      </c>
      <c r="N641" s="285">
        <v>7.33</v>
      </c>
      <c r="O641" s="684"/>
      <c r="Q641" s="40"/>
    </row>
    <row r="642" spans="1:17" x14ac:dyDescent="0.25">
      <c r="A642" s="270" t="s">
        <v>1982</v>
      </c>
      <c r="B642" s="107" t="s">
        <v>1983</v>
      </c>
      <c r="C642" s="107" t="s">
        <v>1984</v>
      </c>
      <c r="D642" s="157">
        <v>18</v>
      </c>
      <c r="E642" s="224"/>
      <c r="F642" s="157" t="s">
        <v>7</v>
      </c>
      <c r="G642" s="157">
        <v>300</v>
      </c>
      <c r="H642" s="157">
        <v>300</v>
      </c>
      <c r="I642" s="157">
        <v>50</v>
      </c>
      <c r="J642" s="157">
        <v>0.02</v>
      </c>
      <c r="K642" s="271">
        <v>0.06</v>
      </c>
      <c r="L642" s="272" t="s">
        <v>350</v>
      </c>
      <c r="M642" s="272" t="s">
        <v>2615</v>
      </c>
      <c r="N642" s="273">
        <v>8.83</v>
      </c>
      <c r="O642" s="684"/>
      <c r="Q642" s="40"/>
    </row>
    <row r="643" spans="1:17" x14ac:dyDescent="0.25">
      <c r="A643" s="270" t="s">
        <v>1985</v>
      </c>
      <c r="B643" s="107" t="s">
        <v>1986</v>
      </c>
      <c r="C643" s="107" t="s">
        <v>1987</v>
      </c>
      <c r="D643" s="157">
        <v>20</v>
      </c>
      <c r="E643" s="224"/>
      <c r="F643" s="157" t="s">
        <v>7</v>
      </c>
      <c r="G643" s="157">
        <v>300</v>
      </c>
      <c r="H643" s="157">
        <v>300</v>
      </c>
      <c r="I643" s="157">
        <v>50</v>
      </c>
      <c r="J643" s="157">
        <v>0.04</v>
      </c>
      <c r="K643" s="271">
        <v>0.08</v>
      </c>
      <c r="L643" s="272" t="s">
        <v>350</v>
      </c>
      <c r="M643" s="272" t="s">
        <v>2615</v>
      </c>
      <c r="N643" s="273">
        <v>10.86</v>
      </c>
      <c r="O643" s="684"/>
      <c r="Q643" s="40"/>
    </row>
    <row r="644" spans="1:17" x14ac:dyDescent="0.25">
      <c r="A644" s="270" t="s">
        <v>1988</v>
      </c>
      <c r="B644" s="107" t="s">
        <v>1989</v>
      </c>
      <c r="C644" s="107" t="s">
        <v>1990</v>
      </c>
      <c r="D644" s="157">
        <v>22</v>
      </c>
      <c r="E644" s="224"/>
      <c r="F644" s="157" t="s">
        <v>7</v>
      </c>
      <c r="G644" s="157">
        <v>300</v>
      </c>
      <c r="H644" s="157">
        <v>300</v>
      </c>
      <c r="I644" s="157">
        <v>50</v>
      </c>
      <c r="J644" s="157">
        <v>0.04</v>
      </c>
      <c r="K644" s="271">
        <v>0.08</v>
      </c>
      <c r="L644" s="272" t="s">
        <v>350</v>
      </c>
      <c r="M644" s="272" t="s">
        <v>2615</v>
      </c>
      <c r="N644" s="273">
        <v>11.14</v>
      </c>
      <c r="O644" s="684"/>
      <c r="Q644" s="40"/>
    </row>
    <row r="645" spans="1:17" ht="15.75" thickBot="1" x14ac:dyDescent="0.3">
      <c r="A645" s="274" t="s">
        <v>1991</v>
      </c>
      <c r="B645" s="110" t="s">
        <v>1992</v>
      </c>
      <c r="C645" s="110" t="s">
        <v>1993</v>
      </c>
      <c r="D645" s="275">
        <v>25</v>
      </c>
      <c r="E645" s="276"/>
      <c r="F645" s="275" t="s">
        <v>7</v>
      </c>
      <c r="G645" s="275">
        <v>150</v>
      </c>
      <c r="H645" s="275">
        <v>150</v>
      </c>
      <c r="I645" s="275">
        <v>50</v>
      </c>
      <c r="J645" s="275">
        <v>0.04</v>
      </c>
      <c r="K645" s="277">
        <v>0.08</v>
      </c>
      <c r="L645" s="278" t="s">
        <v>350</v>
      </c>
      <c r="M645" s="278" t="s">
        <v>2615</v>
      </c>
      <c r="N645" s="279">
        <v>11.14</v>
      </c>
      <c r="O645" s="684"/>
      <c r="Q645" s="40"/>
    </row>
    <row r="646" spans="1:17" x14ac:dyDescent="0.25">
      <c r="A646" s="299" t="s">
        <v>1994</v>
      </c>
      <c r="B646" s="137">
        <v>903025</v>
      </c>
      <c r="C646" s="137" t="s">
        <v>1995</v>
      </c>
      <c r="D646" s="288" t="s">
        <v>1996</v>
      </c>
      <c r="E646" s="289"/>
      <c r="F646" s="288" t="s">
        <v>7</v>
      </c>
      <c r="G646" s="288">
        <v>200</v>
      </c>
      <c r="H646" s="288">
        <v>200</v>
      </c>
      <c r="I646" s="288">
        <v>50</v>
      </c>
      <c r="J646" s="288">
        <v>0.01</v>
      </c>
      <c r="K646" s="290">
        <v>0.06</v>
      </c>
      <c r="L646" s="291" t="s">
        <v>350</v>
      </c>
      <c r="M646" s="291" t="s">
        <v>2615</v>
      </c>
      <c r="N646" s="292">
        <v>9.51</v>
      </c>
      <c r="O646" s="684"/>
      <c r="Q646" s="40"/>
    </row>
    <row r="647" spans="1:17" ht="15.75" thickBot="1" x14ac:dyDescent="0.3">
      <c r="A647" s="293" t="s">
        <v>1997</v>
      </c>
      <c r="B647" s="145">
        <v>903050</v>
      </c>
      <c r="C647" s="145" t="s">
        <v>1998</v>
      </c>
      <c r="D647" s="294" t="s">
        <v>1999</v>
      </c>
      <c r="E647" s="295"/>
      <c r="F647" s="294" t="s">
        <v>7</v>
      </c>
      <c r="G647" s="294">
        <v>50</v>
      </c>
      <c r="H647" s="294">
        <v>50</v>
      </c>
      <c r="I647" s="294">
        <v>25</v>
      </c>
      <c r="J647" s="294">
        <v>0.05</v>
      </c>
      <c r="K647" s="296">
        <v>0.2</v>
      </c>
      <c r="L647" s="297" t="s">
        <v>350</v>
      </c>
      <c r="M647" s="297" t="s">
        <v>2615</v>
      </c>
      <c r="N647" s="298">
        <v>15.22</v>
      </c>
      <c r="O647" s="684"/>
      <c r="Q647" s="40"/>
    </row>
    <row r="648" spans="1:17" x14ac:dyDescent="0.25">
      <c r="A648" s="280" t="s">
        <v>2000</v>
      </c>
      <c r="B648" s="129">
        <v>904032</v>
      </c>
      <c r="C648" s="129" t="s">
        <v>2001</v>
      </c>
      <c r="D648" s="281">
        <v>32</v>
      </c>
      <c r="E648" s="282"/>
      <c r="F648" s="281" t="s">
        <v>7</v>
      </c>
      <c r="G648" s="281">
        <v>400</v>
      </c>
      <c r="H648" s="281">
        <v>400</v>
      </c>
      <c r="I648" s="281">
        <v>50</v>
      </c>
      <c r="J648" s="281">
        <v>0.02</v>
      </c>
      <c r="K648" s="283">
        <v>0.05</v>
      </c>
      <c r="L648" s="284" t="s">
        <v>350</v>
      </c>
      <c r="M648" s="284" t="s">
        <v>2615</v>
      </c>
      <c r="N648" s="285">
        <v>13.99</v>
      </c>
      <c r="O648" s="684"/>
      <c r="Q648" s="40"/>
    </row>
    <row r="649" spans="1:17" x14ac:dyDescent="0.25">
      <c r="A649" s="270" t="s">
        <v>2002</v>
      </c>
      <c r="B649" s="107">
        <v>904040</v>
      </c>
      <c r="C649" s="107" t="s">
        <v>2003</v>
      </c>
      <c r="D649" s="157">
        <v>40</v>
      </c>
      <c r="E649" s="224"/>
      <c r="F649" s="157" t="s">
        <v>7</v>
      </c>
      <c r="G649" s="157">
        <v>300</v>
      </c>
      <c r="H649" s="157">
        <v>300</v>
      </c>
      <c r="I649" s="157">
        <v>50</v>
      </c>
      <c r="J649" s="157">
        <v>0.03</v>
      </c>
      <c r="K649" s="271">
        <v>0.06</v>
      </c>
      <c r="L649" s="272" t="s">
        <v>350</v>
      </c>
      <c r="M649" s="272" t="s">
        <v>2615</v>
      </c>
      <c r="N649" s="273">
        <v>16.309999999999999</v>
      </c>
      <c r="O649" s="684"/>
      <c r="Q649" s="40"/>
    </row>
    <row r="650" spans="1:17" x14ac:dyDescent="0.25">
      <c r="A650" s="270" t="s">
        <v>2004</v>
      </c>
      <c r="B650" s="107">
        <v>904050</v>
      </c>
      <c r="C650" s="107" t="s">
        <v>2005</v>
      </c>
      <c r="D650" s="157">
        <v>50</v>
      </c>
      <c r="E650" s="224"/>
      <c r="F650" s="157" t="s">
        <v>7</v>
      </c>
      <c r="G650" s="157">
        <v>150</v>
      </c>
      <c r="H650" s="157">
        <v>150</v>
      </c>
      <c r="I650" s="157">
        <v>25</v>
      </c>
      <c r="J650" s="157">
        <v>0.04</v>
      </c>
      <c r="K650" s="271">
        <v>0.16</v>
      </c>
      <c r="L650" s="272" t="s">
        <v>350</v>
      </c>
      <c r="M650" s="272" t="s">
        <v>2615</v>
      </c>
      <c r="N650" s="273">
        <v>25.13</v>
      </c>
      <c r="O650" s="684"/>
      <c r="Q650" s="40"/>
    </row>
    <row r="651" spans="1:17" x14ac:dyDescent="0.25">
      <c r="A651" s="270" t="s">
        <v>2006</v>
      </c>
      <c r="B651" s="107">
        <v>904063</v>
      </c>
      <c r="C651" s="107" t="s">
        <v>2007</v>
      </c>
      <c r="D651" s="157">
        <v>63</v>
      </c>
      <c r="E651" s="224"/>
      <c r="F651" s="157" t="s">
        <v>7</v>
      </c>
      <c r="G651" s="157">
        <v>100</v>
      </c>
      <c r="H651" s="157">
        <v>100</v>
      </c>
      <c r="I651" s="157">
        <v>25</v>
      </c>
      <c r="J651" s="157">
        <v>0.05</v>
      </c>
      <c r="K651" s="271">
        <v>0.19</v>
      </c>
      <c r="L651" s="272" t="s">
        <v>350</v>
      </c>
      <c r="M651" s="297" t="s">
        <v>2615</v>
      </c>
      <c r="N651" s="273">
        <v>31.38</v>
      </c>
      <c r="O651" s="684"/>
      <c r="Q651" s="40"/>
    </row>
    <row r="652" spans="1:17" x14ac:dyDescent="0.25">
      <c r="A652" s="270" t="s">
        <v>2008</v>
      </c>
      <c r="B652" s="107">
        <v>904075</v>
      </c>
      <c r="C652" s="107" t="s">
        <v>2009</v>
      </c>
      <c r="D652" s="157">
        <v>75</v>
      </c>
      <c r="E652" s="224"/>
      <c r="F652" s="157" t="s">
        <v>7</v>
      </c>
      <c r="G652" s="157">
        <v>60</v>
      </c>
      <c r="H652" s="157">
        <v>60</v>
      </c>
      <c r="I652" s="157">
        <v>1</v>
      </c>
      <c r="J652" s="157">
        <v>0.1</v>
      </c>
      <c r="K652" s="271">
        <v>0.38</v>
      </c>
      <c r="L652" s="272" t="s">
        <v>350</v>
      </c>
      <c r="M652" s="272" t="s">
        <v>2615</v>
      </c>
      <c r="N652" s="599">
        <v>60.16</v>
      </c>
      <c r="O652" s="684"/>
      <c r="Q652" s="40"/>
    </row>
    <row r="653" spans="1:17" x14ac:dyDescent="0.25">
      <c r="A653" s="270" t="s">
        <v>2010</v>
      </c>
      <c r="B653" s="107">
        <v>904090</v>
      </c>
      <c r="C653" s="107" t="s">
        <v>2011</v>
      </c>
      <c r="D653" s="157">
        <v>90</v>
      </c>
      <c r="E653" s="224"/>
      <c r="F653" s="157" t="s">
        <v>7</v>
      </c>
      <c r="G653" s="157">
        <v>40</v>
      </c>
      <c r="H653" s="157">
        <v>40</v>
      </c>
      <c r="I653" s="157">
        <v>1</v>
      </c>
      <c r="J653" s="157">
        <v>0.12</v>
      </c>
      <c r="K653" s="271">
        <v>0.5</v>
      </c>
      <c r="L653" s="272" t="s">
        <v>350</v>
      </c>
      <c r="M653" s="272" t="s">
        <v>2615</v>
      </c>
      <c r="N653" s="599">
        <v>76.739999999999995</v>
      </c>
      <c r="O653" s="684"/>
      <c r="Q653" s="40"/>
    </row>
    <row r="654" spans="1:17" ht="15.75" thickBot="1" x14ac:dyDescent="0.3">
      <c r="A654" s="274" t="s">
        <v>2012</v>
      </c>
      <c r="B654" s="110">
        <v>904110</v>
      </c>
      <c r="C654" s="110" t="s">
        <v>2013</v>
      </c>
      <c r="D654" s="275">
        <v>110</v>
      </c>
      <c r="E654" s="276"/>
      <c r="F654" s="275" t="s">
        <v>7</v>
      </c>
      <c r="G654" s="275">
        <v>30</v>
      </c>
      <c r="H654" s="275">
        <v>30</v>
      </c>
      <c r="I654" s="275">
        <v>1</v>
      </c>
      <c r="J654" s="275">
        <v>0.15</v>
      </c>
      <c r="K654" s="277">
        <v>0.64</v>
      </c>
      <c r="L654" s="278" t="s">
        <v>350</v>
      </c>
      <c r="M654" s="356" t="s">
        <v>2615</v>
      </c>
      <c r="N654" s="279">
        <v>89.93</v>
      </c>
      <c r="O654" s="685"/>
      <c r="Q654" s="40"/>
    </row>
    <row r="655" spans="1:17" x14ac:dyDescent="0.25">
      <c r="A655" s="299" t="s">
        <v>2014</v>
      </c>
      <c r="B655" s="137">
        <v>905020</v>
      </c>
      <c r="C655" s="137" t="s">
        <v>2015</v>
      </c>
      <c r="D655" s="288">
        <v>20</v>
      </c>
      <c r="E655" s="289"/>
      <c r="F655" s="288" t="s">
        <v>7</v>
      </c>
      <c r="G655" s="288">
        <v>100</v>
      </c>
      <c r="H655" s="288">
        <v>100</v>
      </c>
      <c r="I655" s="288">
        <v>1</v>
      </c>
      <c r="J655" s="288">
        <v>0.04</v>
      </c>
      <c r="K655" s="290">
        <v>0.04</v>
      </c>
      <c r="L655" s="291" t="s">
        <v>1244</v>
      </c>
      <c r="M655" s="284" t="s">
        <v>2615</v>
      </c>
      <c r="N655" s="292">
        <v>23.28</v>
      </c>
      <c r="O655" s="683" t="s">
        <v>2606</v>
      </c>
      <c r="Q655" s="40"/>
    </row>
    <row r="656" spans="1:17" x14ac:dyDescent="0.25">
      <c r="A656" s="270" t="s">
        <v>2016</v>
      </c>
      <c r="B656" s="107">
        <v>905025</v>
      </c>
      <c r="C656" s="107" t="s">
        <v>2017</v>
      </c>
      <c r="D656" s="157">
        <v>25</v>
      </c>
      <c r="E656" s="224"/>
      <c r="F656" s="157" t="s">
        <v>7</v>
      </c>
      <c r="G656" s="157">
        <v>100</v>
      </c>
      <c r="H656" s="157">
        <v>100</v>
      </c>
      <c r="I656" s="157">
        <v>1</v>
      </c>
      <c r="J656" s="157">
        <v>0.04</v>
      </c>
      <c r="K656" s="271">
        <v>0.04</v>
      </c>
      <c r="L656" s="272" t="s">
        <v>1244</v>
      </c>
      <c r="M656" s="272" t="s">
        <v>2615</v>
      </c>
      <c r="N656" s="273">
        <v>22.63</v>
      </c>
      <c r="O656" s="684"/>
      <c r="Q656" s="40"/>
    </row>
    <row r="657" spans="1:17" x14ac:dyDescent="0.25">
      <c r="A657" s="270" t="s">
        <v>2018</v>
      </c>
      <c r="B657" s="107">
        <v>905032</v>
      </c>
      <c r="C657" s="107" t="s">
        <v>2019</v>
      </c>
      <c r="D657" s="157">
        <v>32</v>
      </c>
      <c r="E657" s="224"/>
      <c r="F657" s="157" t="s">
        <v>7</v>
      </c>
      <c r="G657" s="157">
        <v>80</v>
      </c>
      <c r="H657" s="157">
        <v>80</v>
      </c>
      <c r="I657" s="157">
        <v>1</v>
      </c>
      <c r="J657" s="157">
        <v>0.05</v>
      </c>
      <c r="K657" s="271">
        <v>0.05</v>
      </c>
      <c r="L657" s="272" t="s">
        <v>1244</v>
      </c>
      <c r="M657" s="272" t="s">
        <v>2615</v>
      </c>
      <c r="N657" s="273">
        <v>24.4</v>
      </c>
      <c r="O657" s="684"/>
      <c r="Q657" s="40"/>
    </row>
    <row r="658" spans="1:17" x14ac:dyDescent="0.25">
      <c r="A658" s="270" t="s">
        <v>2020</v>
      </c>
      <c r="B658" s="107">
        <v>905040</v>
      </c>
      <c r="C658" s="107" t="s">
        <v>2021</v>
      </c>
      <c r="D658" s="157">
        <v>40</v>
      </c>
      <c r="E658" s="224"/>
      <c r="F658" s="157" t="s">
        <v>7</v>
      </c>
      <c r="G658" s="157">
        <v>80</v>
      </c>
      <c r="H658" s="157">
        <v>80</v>
      </c>
      <c r="I658" s="157">
        <v>1</v>
      </c>
      <c r="J658" s="157">
        <v>0.06</v>
      </c>
      <c r="K658" s="271">
        <v>0.06</v>
      </c>
      <c r="L658" s="272" t="s">
        <v>1244</v>
      </c>
      <c r="M658" s="272" t="s">
        <v>2615</v>
      </c>
      <c r="N658" s="273">
        <v>24.91</v>
      </c>
      <c r="O658" s="684"/>
      <c r="Q658" s="40"/>
    </row>
    <row r="659" spans="1:17" x14ac:dyDescent="0.25">
      <c r="A659" s="270" t="s">
        <v>2022</v>
      </c>
      <c r="B659" s="107">
        <v>905050</v>
      </c>
      <c r="C659" s="107" t="s">
        <v>2023</v>
      </c>
      <c r="D659" s="157">
        <v>50</v>
      </c>
      <c r="E659" s="224"/>
      <c r="F659" s="157" t="s">
        <v>7</v>
      </c>
      <c r="G659" s="157">
        <v>50</v>
      </c>
      <c r="H659" s="157">
        <v>50</v>
      </c>
      <c r="I659" s="157">
        <v>1</v>
      </c>
      <c r="J659" s="157">
        <v>7.0000000000000007E-2</v>
      </c>
      <c r="K659" s="271">
        <v>0.16</v>
      </c>
      <c r="L659" s="272" t="s">
        <v>1244</v>
      </c>
      <c r="M659" s="272" t="s">
        <v>2615</v>
      </c>
      <c r="N659" s="273">
        <v>26.16</v>
      </c>
      <c r="O659" s="684"/>
      <c r="Q659" s="40"/>
    </row>
    <row r="660" spans="1:17" x14ac:dyDescent="0.25">
      <c r="A660" s="270" t="s">
        <v>2024</v>
      </c>
      <c r="B660" s="107">
        <v>905063</v>
      </c>
      <c r="C660" s="107" t="s">
        <v>2025</v>
      </c>
      <c r="D660" s="157">
        <v>63</v>
      </c>
      <c r="E660" s="224"/>
      <c r="F660" s="157" t="s">
        <v>7</v>
      </c>
      <c r="G660" s="157">
        <v>50</v>
      </c>
      <c r="H660" s="157">
        <v>50</v>
      </c>
      <c r="I660" s="157">
        <v>1</v>
      </c>
      <c r="J660" s="157">
        <v>0.11</v>
      </c>
      <c r="K660" s="271">
        <v>0.19</v>
      </c>
      <c r="L660" s="272" t="s">
        <v>1244</v>
      </c>
      <c r="M660" s="272" t="s">
        <v>2615</v>
      </c>
      <c r="N660" s="273">
        <v>53.71</v>
      </c>
      <c r="O660" s="684"/>
      <c r="Q660" s="40"/>
    </row>
    <row r="661" spans="1:17" x14ac:dyDescent="0.25">
      <c r="A661" s="270" t="s">
        <v>2026</v>
      </c>
      <c r="B661" s="107">
        <v>905075</v>
      </c>
      <c r="C661" s="107" t="s">
        <v>2027</v>
      </c>
      <c r="D661" s="157">
        <v>75</v>
      </c>
      <c r="E661" s="224"/>
      <c r="F661" s="157" t="s">
        <v>7</v>
      </c>
      <c r="G661" s="157">
        <v>24</v>
      </c>
      <c r="H661" s="157">
        <v>24</v>
      </c>
      <c r="I661" s="157">
        <v>1</v>
      </c>
      <c r="J661" s="157">
        <v>0.16</v>
      </c>
      <c r="K661" s="271">
        <v>0.38</v>
      </c>
      <c r="L661" s="272" t="s">
        <v>1244</v>
      </c>
      <c r="M661" s="272" t="s">
        <v>2615</v>
      </c>
      <c r="N661" s="273">
        <v>64.52</v>
      </c>
      <c r="O661" s="684"/>
      <c r="Q661" s="40"/>
    </row>
    <row r="662" spans="1:17" x14ac:dyDescent="0.25">
      <c r="A662" s="270" t="s">
        <v>2028</v>
      </c>
      <c r="B662" s="107">
        <v>905090</v>
      </c>
      <c r="C662" s="107" t="s">
        <v>2029</v>
      </c>
      <c r="D662" s="157">
        <v>90</v>
      </c>
      <c r="E662" s="224"/>
      <c r="F662" s="157" t="s">
        <v>7</v>
      </c>
      <c r="G662" s="157">
        <v>24</v>
      </c>
      <c r="H662" s="157">
        <v>24</v>
      </c>
      <c r="I662" s="157">
        <v>1</v>
      </c>
      <c r="J662" s="157">
        <v>0.19</v>
      </c>
      <c r="K662" s="271">
        <v>0.5</v>
      </c>
      <c r="L662" s="272" t="s">
        <v>1244</v>
      </c>
      <c r="M662" s="272" t="s">
        <v>2615</v>
      </c>
      <c r="N662" s="273">
        <v>71.69</v>
      </c>
      <c r="O662" s="684"/>
      <c r="Q662" s="40"/>
    </row>
    <row r="663" spans="1:17" ht="15.75" thickBot="1" x14ac:dyDescent="0.3">
      <c r="A663" s="293" t="s">
        <v>2030</v>
      </c>
      <c r="B663" s="145">
        <v>905110</v>
      </c>
      <c r="C663" s="145" t="s">
        <v>2031</v>
      </c>
      <c r="D663" s="294">
        <v>110</v>
      </c>
      <c r="E663" s="295"/>
      <c r="F663" s="294" t="s">
        <v>7</v>
      </c>
      <c r="G663" s="294">
        <v>18</v>
      </c>
      <c r="H663" s="294">
        <v>18</v>
      </c>
      <c r="I663" s="294">
        <v>1</v>
      </c>
      <c r="J663" s="294">
        <v>0.25</v>
      </c>
      <c r="K663" s="296">
        <v>0.64</v>
      </c>
      <c r="L663" s="297" t="s">
        <v>1244</v>
      </c>
      <c r="M663" s="297" t="s">
        <v>2615</v>
      </c>
      <c r="N663" s="298">
        <v>92.2</v>
      </c>
      <c r="O663" s="684"/>
      <c r="Q663" s="40"/>
    </row>
    <row r="664" spans="1:17" ht="15.75" thickBot="1" x14ac:dyDescent="0.3">
      <c r="A664" s="367" t="s">
        <v>2032</v>
      </c>
      <c r="B664" s="368">
        <v>9180010</v>
      </c>
      <c r="C664" s="368" t="s">
        <v>2033</v>
      </c>
      <c r="D664" s="369" t="s">
        <v>2034</v>
      </c>
      <c r="E664" s="370"/>
      <c r="F664" s="369" t="s">
        <v>7</v>
      </c>
      <c r="G664" s="369">
        <v>800</v>
      </c>
      <c r="H664" s="369">
        <v>800</v>
      </c>
      <c r="I664" s="369">
        <v>1</v>
      </c>
      <c r="J664" s="369">
        <v>0.04</v>
      </c>
      <c r="K664" s="371">
        <v>0.04</v>
      </c>
      <c r="L664" s="372" t="s">
        <v>1244</v>
      </c>
      <c r="M664" s="372" t="s">
        <v>2615</v>
      </c>
      <c r="N664" s="373">
        <v>3.91</v>
      </c>
      <c r="O664" s="685"/>
      <c r="Q664" s="40"/>
    </row>
    <row r="665" spans="1:17" x14ac:dyDescent="0.25">
      <c r="A665" s="286" t="s">
        <v>2035</v>
      </c>
      <c r="B665" s="287">
        <v>91606</v>
      </c>
      <c r="C665" s="287" t="s">
        <v>2036</v>
      </c>
      <c r="D665" s="322" t="s">
        <v>2037</v>
      </c>
      <c r="E665" s="323"/>
      <c r="F665" s="322" t="s">
        <v>1727</v>
      </c>
      <c r="G665" s="322">
        <v>800</v>
      </c>
      <c r="H665" s="322">
        <v>800</v>
      </c>
      <c r="I665" s="322">
        <v>20</v>
      </c>
      <c r="J665" s="322">
        <v>0.01</v>
      </c>
      <c r="K665" s="324">
        <v>0.03</v>
      </c>
      <c r="L665" s="325" t="s">
        <v>350</v>
      </c>
      <c r="M665" s="325" t="s">
        <v>2615</v>
      </c>
      <c r="N665" s="326">
        <v>9.51</v>
      </c>
      <c r="O665" s="683" t="s">
        <v>2607</v>
      </c>
      <c r="Q665" s="40"/>
    </row>
    <row r="666" spans="1:17" x14ac:dyDescent="0.25">
      <c r="A666" s="270" t="s">
        <v>2038</v>
      </c>
      <c r="B666" s="107">
        <v>91608</v>
      </c>
      <c r="C666" s="107" t="s">
        <v>2039</v>
      </c>
      <c r="D666" s="157" t="s">
        <v>2040</v>
      </c>
      <c r="E666" s="224"/>
      <c r="F666" s="157" t="s">
        <v>1727</v>
      </c>
      <c r="G666" s="157">
        <v>480</v>
      </c>
      <c r="H666" s="157">
        <v>480</v>
      </c>
      <c r="I666" s="157">
        <v>10</v>
      </c>
      <c r="J666" s="157">
        <v>0.02</v>
      </c>
      <c r="K666" s="271">
        <v>0.04</v>
      </c>
      <c r="L666" s="272" t="s">
        <v>350</v>
      </c>
      <c r="M666" s="272" t="s">
        <v>2615</v>
      </c>
      <c r="N666" s="273">
        <v>12.51</v>
      </c>
      <c r="O666" s="684"/>
      <c r="Q666" s="40"/>
    </row>
    <row r="667" spans="1:17" x14ac:dyDescent="0.25">
      <c r="A667" s="270" t="s">
        <v>2041</v>
      </c>
      <c r="B667" s="107">
        <v>91610</v>
      </c>
      <c r="C667" s="107" t="s">
        <v>2042</v>
      </c>
      <c r="D667" s="157" t="s">
        <v>2043</v>
      </c>
      <c r="E667" s="224"/>
      <c r="F667" s="157" t="s">
        <v>1727</v>
      </c>
      <c r="G667" s="157">
        <v>170</v>
      </c>
      <c r="H667" s="157">
        <v>170</v>
      </c>
      <c r="I667" s="157">
        <v>10</v>
      </c>
      <c r="J667" s="157">
        <v>0.03</v>
      </c>
      <c r="K667" s="271">
        <v>7.0000000000000007E-2</v>
      </c>
      <c r="L667" s="272" t="s">
        <v>350</v>
      </c>
      <c r="M667" s="272" t="s">
        <v>2615</v>
      </c>
      <c r="N667" s="273">
        <v>15.35</v>
      </c>
      <c r="O667" s="684"/>
      <c r="Q667" s="40"/>
    </row>
    <row r="668" spans="1:17" ht="15.75" thickBot="1" x14ac:dyDescent="0.3">
      <c r="A668" s="293" t="s">
        <v>2044</v>
      </c>
      <c r="B668" s="145">
        <v>91612</v>
      </c>
      <c r="C668" s="145" t="s">
        <v>2045</v>
      </c>
      <c r="D668" s="294" t="s">
        <v>2046</v>
      </c>
      <c r="E668" s="295"/>
      <c r="F668" s="294" t="s">
        <v>1727</v>
      </c>
      <c r="G668" s="294">
        <v>120</v>
      </c>
      <c r="H668" s="294">
        <v>120</v>
      </c>
      <c r="I668" s="294">
        <v>10</v>
      </c>
      <c r="J668" s="294">
        <v>0.04</v>
      </c>
      <c r="K668" s="296">
        <v>0.13</v>
      </c>
      <c r="L668" s="297" t="s">
        <v>350</v>
      </c>
      <c r="M668" s="297" t="s">
        <v>2615</v>
      </c>
      <c r="N668" s="298">
        <v>18.34</v>
      </c>
      <c r="O668" s="684"/>
      <c r="Q668" s="40"/>
    </row>
    <row r="669" spans="1:17" ht="15.75" thickBot="1" x14ac:dyDescent="0.3">
      <c r="A669" s="367" t="s">
        <v>2047</v>
      </c>
      <c r="B669" s="368">
        <v>9190100</v>
      </c>
      <c r="C669" s="368" t="s">
        <v>2048</v>
      </c>
      <c r="D669" s="369" t="s">
        <v>2049</v>
      </c>
      <c r="E669" s="370"/>
      <c r="F669" s="369" t="s">
        <v>7</v>
      </c>
      <c r="G669" s="369">
        <v>1</v>
      </c>
      <c r="H669" s="369">
        <v>1</v>
      </c>
      <c r="I669" s="369">
        <v>1</v>
      </c>
      <c r="J669" s="369">
        <v>0.04</v>
      </c>
      <c r="K669" s="371">
        <v>0.33</v>
      </c>
      <c r="L669" s="372" t="s">
        <v>1244</v>
      </c>
      <c r="M669" s="372" t="s">
        <v>2615</v>
      </c>
      <c r="N669" s="373">
        <v>59.11</v>
      </c>
      <c r="O669" s="685"/>
      <c r="Q669" s="40"/>
    </row>
    <row r="670" spans="1:17" x14ac:dyDescent="0.25">
      <c r="A670" s="299" t="s">
        <v>2050</v>
      </c>
      <c r="B670" s="137">
        <v>909</v>
      </c>
      <c r="C670" s="137" t="s">
        <v>2051</v>
      </c>
      <c r="D670" s="288" t="s">
        <v>2052</v>
      </c>
      <c r="E670" s="289"/>
      <c r="F670" s="288" t="s">
        <v>6</v>
      </c>
      <c r="G670" s="288">
        <v>4</v>
      </c>
      <c r="H670" s="288">
        <v>4</v>
      </c>
      <c r="I670" s="288">
        <v>1</v>
      </c>
      <c r="J670" s="288">
        <v>1.75</v>
      </c>
      <c r="K670" s="290">
        <v>12</v>
      </c>
      <c r="L670" s="291" t="s">
        <v>1244</v>
      </c>
      <c r="M670" s="291" t="s">
        <v>2614</v>
      </c>
      <c r="N670" s="292">
        <v>213.81</v>
      </c>
      <c r="O670" s="683" t="s">
        <v>2608</v>
      </c>
      <c r="Q670" s="40"/>
    </row>
    <row r="671" spans="1:17" ht="15.75" thickBot="1" x14ac:dyDescent="0.3">
      <c r="A671" s="293" t="s">
        <v>2053</v>
      </c>
      <c r="B671" s="145">
        <v>910</v>
      </c>
      <c r="C671" s="145" t="s">
        <v>2054</v>
      </c>
      <c r="D671" s="294" t="s">
        <v>2055</v>
      </c>
      <c r="E671" s="295"/>
      <c r="F671" s="294" t="s">
        <v>6</v>
      </c>
      <c r="G671" s="294">
        <v>1</v>
      </c>
      <c r="H671" s="294">
        <v>1</v>
      </c>
      <c r="I671" s="294">
        <v>1</v>
      </c>
      <c r="J671" s="294">
        <v>1.3</v>
      </c>
      <c r="K671" s="296">
        <v>4.38</v>
      </c>
      <c r="L671" s="297" t="s">
        <v>1244</v>
      </c>
      <c r="M671" s="297" t="s">
        <v>2614</v>
      </c>
      <c r="N671" s="298">
        <v>123.25</v>
      </c>
      <c r="O671" s="684"/>
      <c r="Q671" s="40"/>
    </row>
    <row r="672" spans="1:17" x14ac:dyDescent="0.25">
      <c r="A672" s="280" t="s">
        <v>2056</v>
      </c>
      <c r="B672" s="129">
        <v>911016</v>
      </c>
      <c r="C672" s="129" t="s">
        <v>2057</v>
      </c>
      <c r="D672" s="281" t="s">
        <v>2058</v>
      </c>
      <c r="E672" s="282"/>
      <c r="F672" s="281" t="s">
        <v>7</v>
      </c>
      <c r="G672" s="281">
        <v>25</v>
      </c>
      <c r="H672" s="281">
        <v>25</v>
      </c>
      <c r="I672" s="281">
        <v>1</v>
      </c>
      <c r="J672" s="281">
        <v>0.28999999999999998</v>
      </c>
      <c r="K672" s="283">
        <v>0.26</v>
      </c>
      <c r="L672" s="284" t="s">
        <v>1244</v>
      </c>
      <c r="M672" s="284" t="s">
        <v>2615</v>
      </c>
      <c r="N672" s="285">
        <v>50.56</v>
      </c>
      <c r="O672" s="684"/>
      <c r="Q672" s="40"/>
    </row>
    <row r="673" spans="1:17" x14ac:dyDescent="0.25">
      <c r="A673" s="270" t="s">
        <v>2059</v>
      </c>
      <c r="B673" s="107">
        <v>911020</v>
      </c>
      <c r="C673" s="107" t="s">
        <v>2060</v>
      </c>
      <c r="D673" s="157" t="s">
        <v>2061</v>
      </c>
      <c r="E673" s="224"/>
      <c r="F673" s="157" t="s">
        <v>7</v>
      </c>
      <c r="G673" s="157">
        <v>25</v>
      </c>
      <c r="H673" s="157">
        <v>25</v>
      </c>
      <c r="I673" s="157">
        <v>1</v>
      </c>
      <c r="J673" s="157" t="s">
        <v>2062</v>
      </c>
      <c r="K673" s="271">
        <v>0.4</v>
      </c>
      <c r="L673" s="272" t="s">
        <v>1244</v>
      </c>
      <c r="M673" s="272" t="s">
        <v>2615</v>
      </c>
      <c r="N673" s="273">
        <v>53.32</v>
      </c>
      <c r="O673" s="684"/>
      <c r="Q673" s="40"/>
    </row>
    <row r="674" spans="1:17" x14ac:dyDescent="0.25">
      <c r="A674" s="270" t="s">
        <v>2063</v>
      </c>
      <c r="B674" s="107">
        <v>911025</v>
      </c>
      <c r="C674" s="107" t="s">
        <v>2064</v>
      </c>
      <c r="D674" s="157" t="s">
        <v>2065</v>
      </c>
      <c r="E674" s="224"/>
      <c r="F674" s="157" t="s">
        <v>7</v>
      </c>
      <c r="G674" s="157">
        <v>25</v>
      </c>
      <c r="H674" s="157">
        <v>25</v>
      </c>
      <c r="I674" s="157">
        <v>1</v>
      </c>
      <c r="J674" s="157">
        <v>0.44</v>
      </c>
      <c r="K674" s="271">
        <v>0.63</v>
      </c>
      <c r="L674" s="272" t="s">
        <v>1244</v>
      </c>
      <c r="M674" s="272" t="s">
        <v>2615</v>
      </c>
      <c r="N674" s="273">
        <v>57.86</v>
      </c>
      <c r="O674" s="684"/>
      <c r="Q674" s="40"/>
    </row>
    <row r="675" spans="1:17" x14ac:dyDescent="0.25">
      <c r="A675" s="270" t="s">
        <v>2066</v>
      </c>
      <c r="B675" s="107">
        <v>911032</v>
      </c>
      <c r="C675" s="107" t="s">
        <v>2067</v>
      </c>
      <c r="D675" s="157" t="s">
        <v>2068</v>
      </c>
      <c r="E675" s="224"/>
      <c r="F675" s="157" t="s">
        <v>7</v>
      </c>
      <c r="G675" s="157">
        <v>25</v>
      </c>
      <c r="H675" s="157">
        <v>25</v>
      </c>
      <c r="I675" s="157">
        <v>1</v>
      </c>
      <c r="J675" s="157">
        <v>0.53</v>
      </c>
      <c r="K675" s="271">
        <v>1.02</v>
      </c>
      <c r="L675" s="272" t="s">
        <v>1244</v>
      </c>
      <c r="M675" s="272" t="s">
        <v>2615</v>
      </c>
      <c r="N675" s="273">
        <v>83.01</v>
      </c>
      <c r="O675" s="684"/>
      <c r="Q675" s="40"/>
    </row>
    <row r="676" spans="1:17" x14ac:dyDescent="0.25">
      <c r="A676" s="270" t="s">
        <v>2069</v>
      </c>
      <c r="B676" s="107">
        <v>911040</v>
      </c>
      <c r="C676" s="107" t="s">
        <v>2070</v>
      </c>
      <c r="D676" s="157" t="s">
        <v>2071</v>
      </c>
      <c r="E676" s="224"/>
      <c r="F676" s="157" t="s">
        <v>7</v>
      </c>
      <c r="G676" s="157">
        <v>20</v>
      </c>
      <c r="H676" s="157">
        <v>20</v>
      </c>
      <c r="I676" s="157">
        <v>1</v>
      </c>
      <c r="J676" s="157">
        <v>0.62</v>
      </c>
      <c r="K676" s="271">
        <v>1.6</v>
      </c>
      <c r="L676" s="272" t="s">
        <v>1244</v>
      </c>
      <c r="M676" s="272" t="s">
        <v>2615</v>
      </c>
      <c r="N676" s="273">
        <v>86.03</v>
      </c>
      <c r="O676" s="684"/>
      <c r="Q676" s="40"/>
    </row>
    <row r="677" spans="1:17" x14ac:dyDescent="0.25">
      <c r="A677" s="270" t="s">
        <v>2072</v>
      </c>
      <c r="B677" s="107">
        <v>911050</v>
      </c>
      <c r="C677" s="107" t="s">
        <v>2073</v>
      </c>
      <c r="D677" s="157" t="s">
        <v>2074</v>
      </c>
      <c r="E677" s="224"/>
      <c r="F677" s="157" t="s">
        <v>7</v>
      </c>
      <c r="G677" s="157">
        <v>20</v>
      </c>
      <c r="H677" s="157">
        <v>20</v>
      </c>
      <c r="I677" s="157">
        <v>1</v>
      </c>
      <c r="J677" s="157">
        <v>0.76</v>
      </c>
      <c r="K677" s="271">
        <v>2.5</v>
      </c>
      <c r="L677" s="272" t="s">
        <v>1244</v>
      </c>
      <c r="M677" s="272" t="s">
        <v>2615</v>
      </c>
      <c r="N677" s="273">
        <v>100.75</v>
      </c>
      <c r="O677" s="684"/>
      <c r="Q677" s="40"/>
    </row>
    <row r="678" spans="1:17" x14ac:dyDescent="0.25">
      <c r="A678" s="270" t="s">
        <v>2075</v>
      </c>
      <c r="B678" s="107">
        <v>911063</v>
      </c>
      <c r="C678" s="107" t="s">
        <v>2076</v>
      </c>
      <c r="D678" s="157" t="s">
        <v>2077</v>
      </c>
      <c r="E678" s="224"/>
      <c r="F678" s="157" t="s">
        <v>7</v>
      </c>
      <c r="G678" s="157">
        <v>15</v>
      </c>
      <c r="H678" s="157">
        <v>15</v>
      </c>
      <c r="I678" s="157">
        <v>1</v>
      </c>
      <c r="J678" s="157">
        <v>0.9</v>
      </c>
      <c r="K678" s="271">
        <v>3.97</v>
      </c>
      <c r="L678" s="272" t="s">
        <v>1244</v>
      </c>
      <c r="M678" s="272" t="s">
        <v>2615</v>
      </c>
      <c r="N678" s="273">
        <v>109.93</v>
      </c>
      <c r="O678" s="684"/>
      <c r="Q678" s="40"/>
    </row>
    <row r="679" spans="1:17" x14ac:dyDescent="0.25">
      <c r="A679" s="270" t="s">
        <v>2078</v>
      </c>
      <c r="B679" s="107">
        <v>911075</v>
      </c>
      <c r="C679" s="107" t="s">
        <v>2079</v>
      </c>
      <c r="D679" s="157" t="s">
        <v>2080</v>
      </c>
      <c r="E679" s="224"/>
      <c r="F679" s="157" t="s">
        <v>7</v>
      </c>
      <c r="G679" s="157">
        <v>15</v>
      </c>
      <c r="H679" s="157">
        <v>15</v>
      </c>
      <c r="I679" s="157">
        <v>1</v>
      </c>
      <c r="J679" s="157">
        <v>1.07</v>
      </c>
      <c r="K679" s="271">
        <v>5.63</v>
      </c>
      <c r="L679" s="272" t="s">
        <v>1244</v>
      </c>
      <c r="M679" s="272" t="s">
        <v>2615</v>
      </c>
      <c r="N679" s="273">
        <v>126.02</v>
      </c>
      <c r="O679" s="684"/>
      <c r="Q679" s="40"/>
    </row>
    <row r="680" spans="1:17" ht="15.75" thickBot="1" x14ac:dyDescent="0.3">
      <c r="A680" s="274" t="s">
        <v>2081</v>
      </c>
      <c r="B680" s="110">
        <v>911090</v>
      </c>
      <c r="C680" s="110" t="s">
        <v>2082</v>
      </c>
      <c r="D680" s="275" t="s">
        <v>2083</v>
      </c>
      <c r="E680" s="276"/>
      <c r="F680" s="275" t="s">
        <v>7</v>
      </c>
      <c r="G680" s="275">
        <v>10</v>
      </c>
      <c r="H680" s="275">
        <v>10</v>
      </c>
      <c r="I680" s="275">
        <v>1</v>
      </c>
      <c r="J680" s="275">
        <v>1.1100000000000001</v>
      </c>
      <c r="K680" s="277">
        <v>5.63</v>
      </c>
      <c r="L680" s="278" t="s">
        <v>1244</v>
      </c>
      <c r="M680" s="278" t="s">
        <v>2615</v>
      </c>
      <c r="N680" s="279">
        <v>133.57</v>
      </c>
      <c r="O680" s="684"/>
      <c r="Q680" s="40"/>
    </row>
    <row r="681" spans="1:17" ht="15.75" thickBot="1" x14ac:dyDescent="0.3">
      <c r="A681" s="351" t="s">
        <v>2084</v>
      </c>
      <c r="B681" s="352" t="s">
        <v>2085</v>
      </c>
      <c r="C681" s="352" t="s">
        <v>2086</v>
      </c>
      <c r="D681" s="353" t="s">
        <v>2087</v>
      </c>
      <c r="E681" s="354"/>
      <c r="F681" s="353" t="s">
        <v>2088</v>
      </c>
      <c r="G681" s="353">
        <v>1</v>
      </c>
      <c r="H681" s="353">
        <v>1</v>
      </c>
      <c r="I681" s="353">
        <v>1</v>
      </c>
      <c r="J681" s="353">
        <v>1</v>
      </c>
      <c r="K681" s="355"/>
      <c r="L681" s="356" t="s">
        <v>1244</v>
      </c>
      <c r="M681" s="356" t="s">
        <v>2614</v>
      </c>
      <c r="N681" s="357">
        <v>239.59</v>
      </c>
      <c r="O681" s="685"/>
      <c r="Q681" s="40"/>
    </row>
    <row r="682" spans="1:17" x14ac:dyDescent="0.25">
      <c r="A682" s="35" t="s">
        <v>10</v>
      </c>
    </row>
    <row r="683" spans="1:17" x14ac:dyDescent="0.25">
      <c r="A683" s="394" t="s">
        <v>2089</v>
      </c>
    </row>
    <row r="684" spans="1:17" x14ac:dyDescent="0.25">
      <c r="A684" s="39" t="s">
        <v>2668</v>
      </c>
    </row>
  </sheetData>
  <mergeCells count="56">
    <mergeCell ref="O599:O628"/>
    <mergeCell ref="O629:O654"/>
    <mergeCell ref="O655:O664"/>
    <mergeCell ref="O665:O669"/>
    <mergeCell ref="O670:O681"/>
    <mergeCell ref="O447:O449"/>
    <mergeCell ref="O450:O452"/>
    <mergeCell ref="O453:O458"/>
    <mergeCell ref="O459:O508"/>
    <mergeCell ref="O509:O598"/>
    <mergeCell ref="O377:O382"/>
    <mergeCell ref="O383:O389"/>
    <mergeCell ref="O400:O408"/>
    <mergeCell ref="O412:O434"/>
    <mergeCell ref="O435:O446"/>
    <mergeCell ref="O393:O399"/>
    <mergeCell ref="O326:O331"/>
    <mergeCell ref="O332:O339"/>
    <mergeCell ref="O340:O344"/>
    <mergeCell ref="O363:O370"/>
    <mergeCell ref="O371:O376"/>
    <mergeCell ref="O345:O348"/>
    <mergeCell ref="O349:O354"/>
    <mergeCell ref="O355:O362"/>
    <mergeCell ref="O299:O309"/>
    <mergeCell ref="O310:O314"/>
    <mergeCell ref="O315:O317"/>
    <mergeCell ref="O318:O325"/>
    <mergeCell ref="O257:O262"/>
    <mergeCell ref="O263:O268"/>
    <mergeCell ref="O269:O280"/>
    <mergeCell ref="O281:O289"/>
    <mergeCell ref="O290:O298"/>
    <mergeCell ref="O216:O222"/>
    <mergeCell ref="O213:O215"/>
    <mergeCell ref="O229:O241"/>
    <mergeCell ref="O242:O252"/>
    <mergeCell ref="O254:O256"/>
    <mergeCell ref="O177:O181"/>
    <mergeCell ref="O159:O165"/>
    <mergeCell ref="O166:O176"/>
    <mergeCell ref="O182:O192"/>
    <mergeCell ref="O193:O212"/>
    <mergeCell ref="O93:O101"/>
    <mergeCell ref="O138:O158"/>
    <mergeCell ref="O102:O137"/>
    <mergeCell ref="O33:O42"/>
    <mergeCell ref="O43:O65"/>
    <mergeCell ref="O66:O80"/>
    <mergeCell ref="O81:O87"/>
    <mergeCell ref="O88:O92"/>
    <mergeCell ref="B1:J1"/>
    <mergeCell ref="B2:J2"/>
    <mergeCell ref="B3:J3"/>
    <mergeCell ref="O7:O26"/>
    <mergeCell ref="O27:O32"/>
  </mergeCells>
  <printOptions horizontalCentered="1"/>
  <pageMargins left="0.23622047244094491" right="0.23622047244094491" top="0.74803149606299213" bottom="0.55118110236220474" header="0.31496062992125984" footer="0.31496062992125984"/>
  <pageSetup paperSize="9" scale="55" fitToHeight="0" orientation="landscape" r:id="rId1"/>
  <headerFooter>
    <oddHeader>&amp;CFV - Plast, a.s. Čelákovice, odštěpný závod,  Kozovazská 1049/3, 250 88  Čelákovice
 www.fv-plast.cz     fv-plast@fv-plast.cz     objednavky@fv-plast.cz
+ 420 326 706 711, fax: + 420 326 706 721</oddHeader>
    <oddFooter>&amp;C&amp;P/&amp;N&amp;RCeník FV AQUA platný od 01_2023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C77A-2CE1-4CFA-B042-F12EA47CACB7}">
  <dimension ref="A1:Q107"/>
  <sheetViews>
    <sheetView workbookViewId="0">
      <selection activeCell="I36" sqref="I36:I104"/>
    </sheetView>
  </sheetViews>
  <sheetFormatPr defaultRowHeight="15" x14ac:dyDescent="0.25"/>
  <cols>
    <col min="1" max="1" width="12.7109375" customWidth="1"/>
    <col min="2" max="2" width="12.5703125" customWidth="1"/>
    <col min="3" max="3" width="29" customWidth="1"/>
    <col min="4" max="4" width="12.28515625" customWidth="1"/>
    <col min="10" max="10" width="10.5703125" customWidth="1"/>
    <col min="11" max="11" width="10.28515625" customWidth="1"/>
    <col min="12" max="12" width="6" customWidth="1"/>
    <col min="14" max="14" width="14.140625" bestFit="1" customWidth="1"/>
    <col min="15" max="15" width="14.7109375" customWidth="1"/>
  </cols>
  <sheetData>
    <row r="1" spans="1:17" x14ac:dyDescent="0.25">
      <c r="A1" s="1" t="s">
        <v>341</v>
      </c>
      <c r="B1" s="678"/>
      <c r="C1" s="679"/>
      <c r="D1" s="679"/>
      <c r="E1" s="679"/>
      <c r="F1" s="679"/>
      <c r="G1" s="679"/>
      <c r="H1" s="41"/>
      <c r="K1" s="42"/>
    </row>
    <row r="2" spans="1:17" x14ac:dyDescent="0.25">
      <c r="A2" s="2"/>
      <c r="B2" s="680"/>
      <c r="C2" s="681"/>
      <c r="D2" s="681"/>
      <c r="E2" s="681"/>
      <c r="F2" s="681"/>
      <c r="G2" s="681"/>
      <c r="H2" s="43"/>
      <c r="K2" s="42"/>
      <c r="L2" s="601"/>
    </row>
    <row r="3" spans="1:17" x14ac:dyDescent="0.25">
      <c r="A3" s="3"/>
      <c r="B3" s="682"/>
      <c r="C3" s="682"/>
      <c r="D3" s="682"/>
      <c r="E3" s="682"/>
      <c r="F3" s="682"/>
      <c r="G3" s="682"/>
      <c r="H3" s="4"/>
      <c r="K3" s="42"/>
      <c r="L3" s="601"/>
    </row>
    <row r="4" spans="1:17" x14ac:dyDescent="0.25">
      <c r="A4" s="3"/>
      <c r="B4" s="5"/>
      <c r="C4" s="44"/>
      <c r="D4" s="5"/>
      <c r="E4" s="5"/>
      <c r="F4" s="6"/>
      <c r="G4" s="6"/>
      <c r="H4" s="4"/>
      <c r="I4" s="7"/>
      <c r="J4" s="7"/>
      <c r="K4" s="45"/>
      <c r="L4" s="601"/>
    </row>
    <row r="5" spans="1:17" ht="45" customHeight="1" thickBot="1" x14ac:dyDescent="0.3">
      <c r="A5" s="46"/>
      <c r="B5" s="8"/>
      <c r="C5" s="9"/>
      <c r="D5" s="8"/>
      <c r="E5" s="6"/>
      <c r="F5" s="6"/>
      <c r="G5" s="8"/>
      <c r="H5" s="10"/>
      <c r="I5" s="5"/>
      <c r="J5" s="5"/>
      <c r="K5" s="47"/>
      <c r="L5" s="601"/>
    </row>
    <row r="6" spans="1:17" ht="27" customHeight="1" thickBot="1" x14ac:dyDescent="0.3">
      <c r="A6" s="398" t="s">
        <v>0</v>
      </c>
      <c r="B6" s="399" t="s">
        <v>1</v>
      </c>
      <c r="C6" s="400" t="s">
        <v>2</v>
      </c>
      <c r="D6" s="401" t="s">
        <v>342</v>
      </c>
      <c r="E6" s="401" t="s">
        <v>3</v>
      </c>
      <c r="F6" s="401" t="s">
        <v>2151</v>
      </c>
      <c r="G6" s="402" t="s">
        <v>4</v>
      </c>
      <c r="H6" s="403" t="s">
        <v>5</v>
      </c>
      <c r="I6" s="15" t="s">
        <v>2618</v>
      </c>
      <c r="J6" s="15" t="s">
        <v>2616</v>
      </c>
      <c r="K6" s="419" t="s">
        <v>346</v>
      </c>
      <c r="L6" s="600"/>
    </row>
    <row r="7" spans="1:17" x14ac:dyDescent="0.25">
      <c r="A7" s="408" t="s">
        <v>51</v>
      </c>
      <c r="B7" s="395" t="s">
        <v>51</v>
      </c>
      <c r="C7" s="671" t="s">
        <v>2138</v>
      </c>
      <c r="D7" s="395" t="s">
        <v>53</v>
      </c>
      <c r="E7" s="409" t="s">
        <v>6</v>
      </c>
      <c r="F7" s="395">
        <v>200</v>
      </c>
      <c r="G7" s="395">
        <v>0.11</v>
      </c>
      <c r="H7" s="395">
        <v>0.67</v>
      </c>
      <c r="I7" s="396" t="s">
        <v>20</v>
      </c>
      <c r="J7" s="593" t="s">
        <v>2615</v>
      </c>
      <c r="K7" s="411">
        <v>31.34</v>
      </c>
      <c r="L7" s="702" t="s">
        <v>2156</v>
      </c>
      <c r="Q7" s="578"/>
    </row>
    <row r="8" spans="1:17" x14ac:dyDescent="0.25">
      <c r="A8" s="413" t="s">
        <v>54</v>
      </c>
      <c r="B8" s="396" t="s">
        <v>54</v>
      </c>
      <c r="C8" s="672" t="s">
        <v>2138</v>
      </c>
      <c r="D8" s="396" t="s">
        <v>53</v>
      </c>
      <c r="E8" s="24" t="s">
        <v>6</v>
      </c>
      <c r="F8" s="396">
        <v>400</v>
      </c>
      <c r="G8" s="396">
        <v>0.11</v>
      </c>
      <c r="H8" s="396">
        <v>0.67</v>
      </c>
      <c r="I8" s="396" t="s">
        <v>20</v>
      </c>
      <c r="J8" s="594" t="s">
        <v>2615</v>
      </c>
      <c r="K8" s="412">
        <v>31.34</v>
      </c>
      <c r="L8" s="702"/>
      <c r="Q8" s="578"/>
    </row>
    <row r="9" spans="1:17" x14ac:dyDescent="0.25">
      <c r="A9" s="413" t="s">
        <v>56</v>
      </c>
      <c r="B9" s="396" t="s">
        <v>56</v>
      </c>
      <c r="C9" s="672" t="s">
        <v>2138</v>
      </c>
      <c r="D9" s="396" t="s">
        <v>58</v>
      </c>
      <c r="E9" s="24" t="s">
        <v>6</v>
      </c>
      <c r="F9" s="396">
        <v>200</v>
      </c>
      <c r="G9" s="396">
        <v>0.15</v>
      </c>
      <c r="H9" s="396">
        <v>0.67</v>
      </c>
      <c r="I9" s="396" t="s">
        <v>20</v>
      </c>
      <c r="J9" s="594" t="s">
        <v>2615</v>
      </c>
      <c r="K9" s="412">
        <v>56.42</v>
      </c>
      <c r="L9" s="702"/>
      <c r="Q9" s="578"/>
    </row>
    <row r="10" spans="1:17" x14ac:dyDescent="0.25">
      <c r="A10" s="413" t="s">
        <v>2641</v>
      </c>
      <c r="B10" s="396" t="s">
        <v>2136</v>
      </c>
      <c r="C10" s="672" t="s">
        <v>2138</v>
      </c>
      <c r="D10" s="396" t="s">
        <v>2139</v>
      </c>
      <c r="E10" s="24" t="s">
        <v>6</v>
      </c>
      <c r="F10" s="396">
        <v>50</v>
      </c>
      <c r="G10" s="396">
        <v>0.26</v>
      </c>
      <c r="H10" s="396">
        <v>2.2999999999999998</v>
      </c>
      <c r="I10" s="396" t="s">
        <v>20</v>
      </c>
      <c r="J10" s="594" t="s">
        <v>2615</v>
      </c>
      <c r="K10" s="412">
        <v>109.77</v>
      </c>
      <c r="L10" s="702"/>
      <c r="Q10" s="578"/>
    </row>
    <row r="11" spans="1:17" ht="15.75" thickBot="1" x14ac:dyDescent="0.3">
      <c r="A11" s="414" t="s">
        <v>2642</v>
      </c>
      <c r="B11" s="397" t="s">
        <v>2137</v>
      </c>
      <c r="C11" s="673" t="s">
        <v>2138</v>
      </c>
      <c r="D11" s="397" t="s">
        <v>2140</v>
      </c>
      <c r="E11" s="26" t="s">
        <v>6</v>
      </c>
      <c r="F11" s="397">
        <v>50</v>
      </c>
      <c r="G11" s="397">
        <v>0.34</v>
      </c>
      <c r="H11" s="397">
        <v>3.2</v>
      </c>
      <c r="I11" s="397" t="s">
        <v>20</v>
      </c>
      <c r="J11" s="595" t="s">
        <v>2615</v>
      </c>
      <c r="K11" s="412">
        <v>148.44999999999999</v>
      </c>
      <c r="L11" s="703"/>
      <c r="Q11" s="578"/>
    </row>
    <row r="12" spans="1:17" x14ac:dyDescent="0.25">
      <c r="A12" s="408" t="s">
        <v>2141</v>
      </c>
      <c r="B12" s="395" t="s">
        <v>2141</v>
      </c>
      <c r="C12" s="671" t="s">
        <v>2138</v>
      </c>
      <c r="D12" s="395" t="s">
        <v>53</v>
      </c>
      <c r="E12" s="409" t="s">
        <v>6</v>
      </c>
      <c r="F12" s="395">
        <v>4</v>
      </c>
      <c r="G12" s="395">
        <v>0.11</v>
      </c>
      <c r="H12" s="395">
        <v>0.4</v>
      </c>
      <c r="I12" s="395" t="s">
        <v>20</v>
      </c>
      <c r="J12" s="596" t="s">
        <v>2615</v>
      </c>
      <c r="K12" s="411">
        <v>44.9</v>
      </c>
      <c r="L12" s="704" t="s">
        <v>2157</v>
      </c>
      <c r="Q12" s="578"/>
    </row>
    <row r="13" spans="1:17" x14ac:dyDescent="0.25">
      <c r="A13" s="413" t="s">
        <v>2142</v>
      </c>
      <c r="B13" s="396" t="s">
        <v>2142</v>
      </c>
      <c r="C13" s="672" t="s">
        <v>2138</v>
      </c>
      <c r="D13" s="396" t="s">
        <v>58</v>
      </c>
      <c r="E13" s="24" t="s">
        <v>6</v>
      </c>
      <c r="F13" s="396">
        <v>4</v>
      </c>
      <c r="G13" s="396">
        <v>0.15</v>
      </c>
      <c r="H13" s="396">
        <v>0.62</v>
      </c>
      <c r="I13" s="396" t="s">
        <v>20</v>
      </c>
      <c r="J13" s="594" t="s">
        <v>2615</v>
      </c>
      <c r="K13" s="412">
        <v>61.13</v>
      </c>
      <c r="L13" s="702"/>
      <c r="Q13" s="578"/>
    </row>
    <row r="14" spans="1:17" x14ac:dyDescent="0.25">
      <c r="A14" s="413" t="s">
        <v>2643</v>
      </c>
      <c r="B14" s="396" t="s">
        <v>2143</v>
      </c>
      <c r="C14" s="672" t="s">
        <v>2138</v>
      </c>
      <c r="D14" s="396" t="s">
        <v>2139</v>
      </c>
      <c r="E14" s="24" t="s">
        <v>6</v>
      </c>
      <c r="F14" s="396">
        <v>4</v>
      </c>
      <c r="G14" s="396">
        <v>0.26</v>
      </c>
      <c r="H14" s="396">
        <v>1.06</v>
      </c>
      <c r="I14" s="396" t="s">
        <v>20</v>
      </c>
      <c r="J14" s="594" t="s">
        <v>2615</v>
      </c>
      <c r="K14" s="412">
        <v>128.47999999999999</v>
      </c>
      <c r="L14" s="702"/>
      <c r="Q14" s="578"/>
    </row>
    <row r="15" spans="1:17" x14ac:dyDescent="0.25">
      <c r="A15" s="413" t="s">
        <v>2644</v>
      </c>
      <c r="B15" s="396" t="s">
        <v>2144</v>
      </c>
      <c r="C15" s="672" t="s">
        <v>2138</v>
      </c>
      <c r="D15" s="396" t="s">
        <v>2140</v>
      </c>
      <c r="E15" s="24" t="s">
        <v>6</v>
      </c>
      <c r="F15" s="396">
        <v>4</v>
      </c>
      <c r="G15" s="405">
        <v>0.34</v>
      </c>
      <c r="H15" s="405">
        <v>1.6</v>
      </c>
      <c r="I15" s="396" t="s">
        <v>20</v>
      </c>
      <c r="J15" s="594" t="s">
        <v>2615</v>
      </c>
      <c r="K15" s="412">
        <v>173.39</v>
      </c>
      <c r="L15" s="702"/>
      <c r="Q15" s="578"/>
    </row>
    <row r="16" spans="1:17" x14ac:dyDescent="0.25">
      <c r="A16" s="413" t="s">
        <v>2645</v>
      </c>
      <c r="B16" s="396" t="s">
        <v>2145</v>
      </c>
      <c r="C16" s="672" t="s">
        <v>2138</v>
      </c>
      <c r="D16" s="396" t="s">
        <v>2148</v>
      </c>
      <c r="E16" s="24" t="s">
        <v>6</v>
      </c>
      <c r="F16" s="396">
        <v>5</v>
      </c>
      <c r="G16" s="405">
        <v>0.51</v>
      </c>
      <c r="H16" s="405">
        <v>2.5099999999999998</v>
      </c>
      <c r="I16" s="396" t="s">
        <v>20</v>
      </c>
      <c r="J16" s="594" t="s">
        <v>2614</v>
      </c>
      <c r="K16" s="412">
        <v>285.66000000000003</v>
      </c>
      <c r="L16" s="702"/>
      <c r="Q16" s="578"/>
    </row>
    <row r="17" spans="1:17" x14ac:dyDescent="0.25">
      <c r="A17" s="413" t="s">
        <v>2646</v>
      </c>
      <c r="B17" s="396" t="s">
        <v>2146</v>
      </c>
      <c r="C17" s="672" t="s">
        <v>2138</v>
      </c>
      <c r="D17" s="396" t="s">
        <v>2149</v>
      </c>
      <c r="E17" s="24" t="s">
        <v>6</v>
      </c>
      <c r="F17" s="396">
        <v>5</v>
      </c>
      <c r="G17" s="396">
        <v>0.97</v>
      </c>
      <c r="H17" s="396">
        <v>4.87</v>
      </c>
      <c r="I17" s="396" t="s">
        <v>20</v>
      </c>
      <c r="J17" s="594" t="s">
        <v>2614</v>
      </c>
      <c r="K17" s="412">
        <v>572.55999999999995</v>
      </c>
      <c r="L17" s="702"/>
      <c r="Q17" s="578"/>
    </row>
    <row r="18" spans="1:17" ht="15.75" thickBot="1" x14ac:dyDescent="0.3">
      <c r="A18" s="667" t="s">
        <v>2647</v>
      </c>
      <c r="B18" s="602" t="s">
        <v>2147</v>
      </c>
      <c r="C18" s="674" t="s">
        <v>2138</v>
      </c>
      <c r="D18" s="602" t="s">
        <v>2150</v>
      </c>
      <c r="E18" s="417" t="s">
        <v>6</v>
      </c>
      <c r="F18" s="602">
        <v>5</v>
      </c>
      <c r="G18" s="602">
        <v>1.7</v>
      </c>
      <c r="H18" s="602">
        <v>6.55</v>
      </c>
      <c r="I18" s="602" t="s">
        <v>20</v>
      </c>
      <c r="J18" s="595" t="s">
        <v>2614</v>
      </c>
      <c r="K18" s="668">
        <v>1012.89</v>
      </c>
      <c r="L18" s="702"/>
      <c r="Q18" s="578"/>
    </row>
    <row r="19" spans="1:17" ht="14.45" customHeight="1" x14ac:dyDescent="0.25">
      <c r="A19" s="408" t="s">
        <v>2690</v>
      </c>
      <c r="B19" s="395" t="s">
        <v>2690</v>
      </c>
      <c r="C19" s="671" t="s">
        <v>2152</v>
      </c>
      <c r="D19" s="395" t="s">
        <v>2154</v>
      </c>
      <c r="E19" s="409" t="s">
        <v>6</v>
      </c>
      <c r="F19" s="395">
        <v>50</v>
      </c>
      <c r="G19" s="395">
        <v>0.2</v>
      </c>
      <c r="H19" s="395">
        <v>2.1800000000000002</v>
      </c>
      <c r="I19" s="395" t="s">
        <v>20</v>
      </c>
      <c r="J19" s="395" t="s">
        <v>2614</v>
      </c>
      <c r="K19" s="661">
        <v>59.98</v>
      </c>
      <c r="L19" s="705" t="s">
        <v>2677</v>
      </c>
      <c r="Q19" s="578"/>
    </row>
    <row r="20" spans="1:17" x14ac:dyDescent="0.25">
      <c r="A20" s="662" t="s">
        <v>2691</v>
      </c>
      <c r="B20" s="654" t="s">
        <v>2691</v>
      </c>
      <c r="C20" s="675" t="s">
        <v>2153</v>
      </c>
      <c r="D20" s="654" t="s">
        <v>2154</v>
      </c>
      <c r="E20" s="418" t="s">
        <v>6</v>
      </c>
      <c r="F20" s="654">
        <v>50</v>
      </c>
      <c r="G20" s="654">
        <v>0.2</v>
      </c>
      <c r="H20" s="654">
        <v>2.1800000000000002</v>
      </c>
      <c r="I20" s="654" t="s">
        <v>20</v>
      </c>
      <c r="J20" s="654" t="s">
        <v>2614</v>
      </c>
      <c r="K20" s="663">
        <v>59.98</v>
      </c>
      <c r="L20" s="706"/>
      <c r="Q20" s="578"/>
    </row>
    <row r="21" spans="1:17" x14ac:dyDescent="0.25">
      <c r="A21" s="662" t="s">
        <v>2692</v>
      </c>
      <c r="B21" s="654" t="s">
        <v>2692</v>
      </c>
      <c r="C21" s="675" t="s">
        <v>2152</v>
      </c>
      <c r="D21" s="654" t="s">
        <v>2155</v>
      </c>
      <c r="E21" s="418" t="s">
        <v>6</v>
      </c>
      <c r="F21" s="654">
        <v>50</v>
      </c>
      <c r="G21" s="654">
        <v>0.23</v>
      </c>
      <c r="H21" s="654">
        <v>2.1800000000000002</v>
      </c>
      <c r="I21" s="654" t="s">
        <v>20</v>
      </c>
      <c r="J21" s="654" t="s">
        <v>2614</v>
      </c>
      <c r="K21" s="663">
        <v>79.56</v>
      </c>
      <c r="L21" s="706"/>
      <c r="Q21" s="578"/>
    </row>
    <row r="22" spans="1:17" x14ac:dyDescent="0.25">
      <c r="A22" s="662" t="s">
        <v>2693</v>
      </c>
      <c r="B22" s="654" t="s">
        <v>2693</v>
      </c>
      <c r="C22" s="675" t="s">
        <v>2153</v>
      </c>
      <c r="D22" s="654" t="s">
        <v>2155</v>
      </c>
      <c r="E22" s="418" t="s">
        <v>6</v>
      </c>
      <c r="F22" s="654">
        <v>50</v>
      </c>
      <c r="G22" s="654">
        <v>0.23</v>
      </c>
      <c r="H22" s="654">
        <v>2.1800000000000002</v>
      </c>
      <c r="I22" s="654" t="s">
        <v>20</v>
      </c>
      <c r="J22" s="654" t="s">
        <v>2614</v>
      </c>
      <c r="K22" s="663">
        <v>79.56</v>
      </c>
      <c r="L22" s="706"/>
      <c r="Q22" s="578"/>
    </row>
    <row r="23" spans="1:17" x14ac:dyDescent="0.25">
      <c r="A23" s="664" t="s">
        <v>2696</v>
      </c>
      <c r="B23" s="660" t="s">
        <v>2696</v>
      </c>
      <c r="C23" s="676" t="s">
        <v>2152</v>
      </c>
      <c r="D23" s="660" t="s">
        <v>2678</v>
      </c>
      <c r="E23" s="418" t="s">
        <v>6</v>
      </c>
      <c r="F23" s="660">
        <v>50</v>
      </c>
      <c r="G23" s="660">
        <v>0.37</v>
      </c>
      <c r="H23" s="660">
        <v>3.54</v>
      </c>
      <c r="I23" s="654" t="s">
        <v>20</v>
      </c>
      <c r="J23" s="654" t="s">
        <v>2614</v>
      </c>
      <c r="K23" s="663">
        <v>109.65</v>
      </c>
      <c r="L23" s="706"/>
      <c r="Q23" s="578"/>
    </row>
    <row r="24" spans="1:17" x14ac:dyDescent="0.25">
      <c r="A24" s="664" t="s">
        <v>2694</v>
      </c>
      <c r="B24" s="660" t="s">
        <v>2694</v>
      </c>
      <c r="C24" s="676" t="s">
        <v>2153</v>
      </c>
      <c r="D24" s="660" t="s">
        <v>2678</v>
      </c>
      <c r="E24" s="418" t="s">
        <v>6</v>
      </c>
      <c r="F24" s="660">
        <v>50</v>
      </c>
      <c r="G24" s="660">
        <v>0.37</v>
      </c>
      <c r="H24" s="660">
        <v>3.54</v>
      </c>
      <c r="I24" s="654" t="s">
        <v>20</v>
      </c>
      <c r="J24" s="654" t="s">
        <v>2614</v>
      </c>
      <c r="K24" s="663">
        <v>109.65</v>
      </c>
      <c r="L24" s="706"/>
      <c r="Q24" s="578"/>
    </row>
    <row r="25" spans="1:17" x14ac:dyDescent="0.25">
      <c r="A25" s="664" t="s">
        <v>2697</v>
      </c>
      <c r="B25" s="660" t="s">
        <v>2697</v>
      </c>
      <c r="C25" s="676" t="s">
        <v>2152</v>
      </c>
      <c r="D25" s="660" t="s">
        <v>2679</v>
      </c>
      <c r="E25" s="418" t="s">
        <v>6</v>
      </c>
      <c r="F25" s="660">
        <v>25</v>
      </c>
      <c r="G25" s="660">
        <v>0.45</v>
      </c>
      <c r="H25" s="660">
        <v>3.98</v>
      </c>
      <c r="I25" s="654" t="s">
        <v>20</v>
      </c>
      <c r="J25" s="654" t="s">
        <v>2614</v>
      </c>
      <c r="K25" s="663">
        <v>183.87</v>
      </c>
      <c r="L25" s="706"/>
      <c r="Q25" s="578"/>
    </row>
    <row r="26" spans="1:17" ht="15.75" thickBot="1" x14ac:dyDescent="0.3">
      <c r="A26" s="669" t="s">
        <v>2695</v>
      </c>
      <c r="B26" s="665" t="s">
        <v>2695</v>
      </c>
      <c r="C26" s="677" t="s">
        <v>2153</v>
      </c>
      <c r="D26" s="665" t="s">
        <v>2679</v>
      </c>
      <c r="E26" s="464" t="s">
        <v>6</v>
      </c>
      <c r="F26" s="665">
        <v>25</v>
      </c>
      <c r="G26" s="665">
        <v>0.45</v>
      </c>
      <c r="H26" s="665">
        <v>3.98</v>
      </c>
      <c r="I26" s="670" t="s">
        <v>20</v>
      </c>
      <c r="J26" s="670" t="s">
        <v>2614</v>
      </c>
      <c r="K26" s="666">
        <v>183.87</v>
      </c>
      <c r="L26" s="707"/>
      <c r="Q26" s="578"/>
    </row>
    <row r="27" spans="1:17" x14ac:dyDescent="0.25">
      <c r="A27" s="408" t="s">
        <v>2680</v>
      </c>
      <c r="B27" s="395" t="s">
        <v>2680</v>
      </c>
      <c r="C27" s="671" t="s">
        <v>2681</v>
      </c>
      <c r="D27" s="395" t="s">
        <v>2682</v>
      </c>
      <c r="E27" s="409" t="s">
        <v>6</v>
      </c>
      <c r="F27" s="395">
        <v>50</v>
      </c>
      <c r="G27" s="395">
        <v>0.2</v>
      </c>
      <c r="H27" s="395">
        <v>2.1800000000000002</v>
      </c>
      <c r="I27" s="395" t="s">
        <v>20</v>
      </c>
      <c r="J27" s="395" t="s">
        <v>2614</v>
      </c>
      <c r="K27" s="661">
        <v>63.78</v>
      </c>
      <c r="L27" s="706" t="s">
        <v>2683</v>
      </c>
      <c r="Q27" s="578"/>
    </row>
    <row r="28" spans="1:17" x14ac:dyDescent="0.25">
      <c r="A28" s="662" t="s">
        <v>2698</v>
      </c>
      <c r="B28" s="654" t="s">
        <v>2698</v>
      </c>
      <c r="C28" s="675" t="s">
        <v>2684</v>
      </c>
      <c r="D28" s="654" t="s">
        <v>2682</v>
      </c>
      <c r="E28" s="418" t="s">
        <v>6</v>
      </c>
      <c r="F28" s="654">
        <v>50</v>
      </c>
      <c r="G28" s="654">
        <v>0.2</v>
      </c>
      <c r="H28" s="654">
        <v>2.1800000000000002</v>
      </c>
      <c r="I28" s="654" t="s">
        <v>20</v>
      </c>
      <c r="J28" s="654" t="s">
        <v>2614</v>
      </c>
      <c r="K28" s="663">
        <v>63.78</v>
      </c>
      <c r="L28" s="706"/>
      <c r="Q28" s="578"/>
    </row>
    <row r="29" spans="1:17" x14ac:dyDescent="0.25">
      <c r="A29" s="662" t="s">
        <v>2685</v>
      </c>
      <c r="B29" s="654" t="s">
        <v>2685</v>
      </c>
      <c r="C29" s="675" t="s">
        <v>2681</v>
      </c>
      <c r="D29" s="654" t="s">
        <v>2686</v>
      </c>
      <c r="E29" s="418" t="s">
        <v>6</v>
      </c>
      <c r="F29" s="654">
        <v>50</v>
      </c>
      <c r="G29" s="654">
        <v>0.23</v>
      </c>
      <c r="H29" s="654">
        <v>2.1800000000000002</v>
      </c>
      <c r="I29" s="654" t="s">
        <v>20</v>
      </c>
      <c r="J29" s="654" t="s">
        <v>2614</v>
      </c>
      <c r="K29" s="663">
        <v>84.56</v>
      </c>
      <c r="L29" s="706"/>
      <c r="Q29" s="578"/>
    </row>
    <row r="30" spans="1:17" x14ac:dyDescent="0.25">
      <c r="A30" s="662" t="s">
        <v>2699</v>
      </c>
      <c r="B30" s="654" t="s">
        <v>2699</v>
      </c>
      <c r="C30" s="675" t="s">
        <v>2681</v>
      </c>
      <c r="D30" s="654" t="s">
        <v>2686</v>
      </c>
      <c r="E30" s="418" t="s">
        <v>6</v>
      </c>
      <c r="F30" s="654">
        <v>50</v>
      </c>
      <c r="G30" s="654">
        <v>0.23</v>
      </c>
      <c r="H30" s="654">
        <v>2.1800000000000002</v>
      </c>
      <c r="I30" s="654" t="s">
        <v>20</v>
      </c>
      <c r="J30" s="654" t="s">
        <v>2614</v>
      </c>
      <c r="K30" s="663">
        <v>84.56</v>
      </c>
      <c r="L30" s="706"/>
      <c r="Q30" s="578"/>
    </row>
    <row r="31" spans="1:17" x14ac:dyDescent="0.25">
      <c r="A31" s="664" t="s">
        <v>2687</v>
      </c>
      <c r="B31" s="660" t="s">
        <v>2687</v>
      </c>
      <c r="C31" s="676" t="s">
        <v>2681</v>
      </c>
      <c r="D31" s="660" t="s">
        <v>2688</v>
      </c>
      <c r="E31" s="418" t="s">
        <v>6</v>
      </c>
      <c r="F31" s="660">
        <v>50</v>
      </c>
      <c r="G31" s="660">
        <v>0.37</v>
      </c>
      <c r="H31" s="660">
        <v>3.54</v>
      </c>
      <c r="I31" s="654" t="s">
        <v>20</v>
      </c>
      <c r="J31" s="654" t="s">
        <v>2614</v>
      </c>
      <c r="K31" s="663">
        <v>119.54</v>
      </c>
      <c r="L31" s="706"/>
      <c r="Q31" s="578"/>
    </row>
    <row r="32" spans="1:17" x14ac:dyDescent="0.25">
      <c r="A32" s="664" t="s">
        <v>2700</v>
      </c>
      <c r="B32" s="660" t="s">
        <v>2700</v>
      </c>
      <c r="C32" s="676" t="s">
        <v>2684</v>
      </c>
      <c r="D32" s="660" t="s">
        <v>2688</v>
      </c>
      <c r="E32" s="418" t="s">
        <v>6</v>
      </c>
      <c r="F32" s="660">
        <v>50</v>
      </c>
      <c r="G32" s="660">
        <v>0.37</v>
      </c>
      <c r="H32" s="660">
        <v>3.54</v>
      </c>
      <c r="I32" s="654" t="s">
        <v>20</v>
      </c>
      <c r="J32" s="654" t="s">
        <v>2614</v>
      </c>
      <c r="K32" s="663">
        <v>119.54</v>
      </c>
      <c r="L32" s="706"/>
      <c r="Q32" s="578"/>
    </row>
    <row r="33" spans="1:17" x14ac:dyDescent="0.25">
      <c r="A33" s="664" t="s">
        <v>2702</v>
      </c>
      <c r="B33" s="660" t="s">
        <v>2702</v>
      </c>
      <c r="C33" s="676" t="s">
        <v>2681</v>
      </c>
      <c r="D33" s="660" t="s">
        <v>2689</v>
      </c>
      <c r="E33" s="418" t="s">
        <v>6</v>
      </c>
      <c r="F33" s="660">
        <v>25</v>
      </c>
      <c r="G33" s="660">
        <v>0.45</v>
      </c>
      <c r="H33" s="660">
        <v>3.98</v>
      </c>
      <c r="I33" s="660" t="s">
        <v>20</v>
      </c>
      <c r="J33" s="660" t="s">
        <v>2614</v>
      </c>
      <c r="K33" s="663">
        <v>196.33</v>
      </c>
      <c r="L33" s="706"/>
      <c r="Q33" s="578"/>
    </row>
    <row r="34" spans="1:17" ht="15.75" thickBot="1" x14ac:dyDescent="0.3">
      <c r="A34" s="669" t="s">
        <v>2701</v>
      </c>
      <c r="B34" s="665" t="s">
        <v>2701</v>
      </c>
      <c r="C34" s="677" t="s">
        <v>2684</v>
      </c>
      <c r="D34" s="665" t="s">
        <v>2689</v>
      </c>
      <c r="E34" s="464" t="s">
        <v>6</v>
      </c>
      <c r="F34" s="665">
        <v>25</v>
      </c>
      <c r="G34" s="665">
        <v>0.45</v>
      </c>
      <c r="H34" s="665">
        <v>3.98</v>
      </c>
      <c r="I34" s="665" t="s">
        <v>20</v>
      </c>
      <c r="J34" s="665" t="s">
        <v>2614</v>
      </c>
      <c r="K34" s="666">
        <v>196.33</v>
      </c>
      <c r="L34" s="707"/>
      <c r="Q34" s="578"/>
    </row>
    <row r="35" spans="1:17" x14ac:dyDescent="0.25">
      <c r="A35" s="416" t="s">
        <v>2158</v>
      </c>
      <c r="B35" s="416" t="s">
        <v>2158</v>
      </c>
      <c r="C35" s="416" t="s">
        <v>2228</v>
      </c>
      <c r="D35" s="658" t="s">
        <v>2244</v>
      </c>
      <c r="E35" s="406" t="s">
        <v>7</v>
      </c>
      <c r="F35" s="420">
        <v>5</v>
      </c>
      <c r="G35" s="407"/>
      <c r="H35" s="407"/>
      <c r="I35" s="420" t="s">
        <v>20</v>
      </c>
      <c r="J35" s="597" t="s">
        <v>2615</v>
      </c>
      <c r="K35" s="603" t="s">
        <v>2619</v>
      </c>
      <c r="L35" s="699" t="s">
        <v>2272</v>
      </c>
      <c r="N35" s="42"/>
      <c r="Q35" s="578"/>
    </row>
    <row r="36" spans="1:17" x14ac:dyDescent="0.25">
      <c r="A36" s="415" t="s">
        <v>2159</v>
      </c>
      <c r="B36" s="415" t="s">
        <v>2159</v>
      </c>
      <c r="C36" s="415" t="s">
        <v>2228</v>
      </c>
      <c r="D36" s="405" t="s">
        <v>2245</v>
      </c>
      <c r="E36" s="24" t="s">
        <v>7</v>
      </c>
      <c r="F36" s="396">
        <v>5</v>
      </c>
      <c r="G36" s="404"/>
      <c r="H36" s="404"/>
      <c r="I36" s="420" t="s">
        <v>20</v>
      </c>
      <c r="J36" s="597" t="s">
        <v>2615</v>
      </c>
      <c r="K36" s="603" t="s">
        <v>2619</v>
      </c>
      <c r="L36" s="700"/>
      <c r="Q36" s="578"/>
    </row>
    <row r="37" spans="1:17" x14ac:dyDescent="0.25">
      <c r="A37" s="415" t="s">
        <v>2160</v>
      </c>
      <c r="B37" s="415" t="s">
        <v>2160</v>
      </c>
      <c r="C37" s="415" t="s">
        <v>2228</v>
      </c>
      <c r="D37" s="405" t="s">
        <v>2246</v>
      </c>
      <c r="E37" s="24" t="s">
        <v>7</v>
      </c>
      <c r="F37" s="396">
        <v>5</v>
      </c>
      <c r="G37" s="404"/>
      <c r="H37" s="404"/>
      <c r="I37" s="420" t="s">
        <v>20</v>
      </c>
      <c r="J37" s="597" t="s">
        <v>2615</v>
      </c>
      <c r="K37" s="603" t="s">
        <v>2619</v>
      </c>
      <c r="L37" s="700"/>
      <c r="Q37" s="578"/>
    </row>
    <row r="38" spans="1:17" x14ac:dyDescent="0.25">
      <c r="A38" s="415" t="s">
        <v>2161</v>
      </c>
      <c r="B38" s="415" t="s">
        <v>2161</v>
      </c>
      <c r="C38" s="415" t="s">
        <v>2229</v>
      </c>
      <c r="D38" s="405" t="s">
        <v>2244</v>
      </c>
      <c r="E38" s="24" t="s">
        <v>7</v>
      </c>
      <c r="F38" s="396">
        <v>5</v>
      </c>
      <c r="G38" s="404"/>
      <c r="H38" s="404"/>
      <c r="I38" s="420" t="s">
        <v>20</v>
      </c>
      <c r="J38" s="597" t="s">
        <v>2615</v>
      </c>
      <c r="K38" s="603" t="s">
        <v>2619</v>
      </c>
      <c r="L38" s="700"/>
      <c r="Q38" s="578"/>
    </row>
    <row r="39" spans="1:17" x14ac:dyDescent="0.25">
      <c r="A39" s="415" t="s">
        <v>2162</v>
      </c>
      <c r="B39" s="415" t="s">
        <v>2162</v>
      </c>
      <c r="C39" s="415" t="s">
        <v>2229</v>
      </c>
      <c r="D39" s="405" t="s">
        <v>2247</v>
      </c>
      <c r="E39" s="24" t="s">
        <v>7</v>
      </c>
      <c r="F39" s="396">
        <v>5</v>
      </c>
      <c r="G39" s="404"/>
      <c r="H39" s="404"/>
      <c r="I39" s="420" t="s">
        <v>20</v>
      </c>
      <c r="J39" s="597" t="s">
        <v>2615</v>
      </c>
      <c r="K39" s="603" t="s">
        <v>2619</v>
      </c>
      <c r="L39" s="700"/>
      <c r="Q39" s="578"/>
    </row>
    <row r="40" spans="1:17" x14ac:dyDescent="0.25">
      <c r="A40" s="415" t="s">
        <v>2163</v>
      </c>
      <c r="B40" s="415" t="s">
        <v>2163</v>
      </c>
      <c r="C40" s="415" t="s">
        <v>2229</v>
      </c>
      <c r="D40" s="405" t="s">
        <v>2245</v>
      </c>
      <c r="E40" s="24" t="s">
        <v>7</v>
      </c>
      <c r="F40" s="396">
        <v>5</v>
      </c>
      <c r="G40" s="404"/>
      <c r="H40" s="404"/>
      <c r="I40" s="420" t="s">
        <v>20</v>
      </c>
      <c r="J40" s="597" t="s">
        <v>2615</v>
      </c>
      <c r="K40" s="603" t="s">
        <v>2619</v>
      </c>
      <c r="L40" s="700"/>
      <c r="Q40" s="578"/>
    </row>
    <row r="41" spans="1:17" x14ac:dyDescent="0.25">
      <c r="A41" s="415" t="s">
        <v>2164</v>
      </c>
      <c r="B41" s="415" t="s">
        <v>2164</v>
      </c>
      <c r="C41" s="415" t="s">
        <v>2229</v>
      </c>
      <c r="D41" s="405" t="s">
        <v>2246</v>
      </c>
      <c r="E41" s="24" t="s">
        <v>7</v>
      </c>
      <c r="F41" s="396">
        <v>5</v>
      </c>
      <c r="G41" s="404"/>
      <c r="H41" s="404"/>
      <c r="I41" s="420" t="s">
        <v>20</v>
      </c>
      <c r="J41" s="597" t="s">
        <v>2615</v>
      </c>
      <c r="K41" s="603" t="s">
        <v>2619</v>
      </c>
      <c r="L41" s="700"/>
      <c r="Q41" s="578"/>
    </row>
    <row r="42" spans="1:17" x14ac:dyDescent="0.25">
      <c r="A42" s="415" t="s">
        <v>2165</v>
      </c>
      <c r="B42" s="415" t="s">
        <v>2165</v>
      </c>
      <c r="C42" s="415" t="s">
        <v>2229</v>
      </c>
      <c r="D42" s="405" t="s">
        <v>2248</v>
      </c>
      <c r="E42" s="24" t="s">
        <v>7</v>
      </c>
      <c r="F42" s="396">
        <v>5</v>
      </c>
      <c r="G42" s="404"/>
      <c r="H42" s="404"/>
      <c r="I42" s="420" t="s">
        <v>20</v>
      </c>
      <c r="J42" s="597" t="s">
        <v>2615</v>
      </c>
      <c r="K42" s="603" t="s">
        <v>2619</v>
      </c>
      <c r="L42" s="700"/>
      <c r="Q42" s="578"/>
    </row>
    <row r="43" spans="1:17" x14ac:dyDescent="0.25">
      <c r="A43" s="415" t="s">
        <v>2166</v>
      </c>
      <c r="B43" s="415" t="s">
        <v>2166</v>
      </c>
      <c r="C43" s="415" t="s">
        <v>2229</v>
      </c>
      <c r="D43" s="405" t="s">
        <v>2249</v>
      </c>
      <c r="E43" s="24" t="s">
        <v>7</v>
      </c>
      <c r="F43" s="396">
        <v>5</v>
      </c>
      <c r="G43" s="404"/>
      <c r="H43" s="404"/>
      <c r="I43" s="420" t="s">
        <v>20</v>
      </c>
      <c r="J43" s="597" t="s">
        <v>2615</v>
      </c>
      <c r="K43" s="603" t="s">
        <v>2619</v>
      </c>
      <c r="L43" s="700"/>
      <c r="Q43" s="578"/>
    </row>
    <row r="44" spans="1:17" x14ac:dyDescent="0.25">
      <c r="A44" s="415" t="s">
        <v>2167</v>
      </c>
      <c r="B44" s="415" t="s">
        <v>2167</v>
      </c>
      <c r="C44" s="415" t="s">
        <v>2230</v>
      </c>
      <c r="D44" s="405" t="s">
        <v>2244</v>
      </c>
      <c r="E44" s="24" t="s">
        <v>7</v>
      </c>
      <c r="F44" s="396">
        <v>5</v>
      </c>
      <c r="G44" s="404"/>
      <c r="H44" s="404"/>
      <c r="I44" s="420" t="s">
        <v>20</v>
      </c>
      <c r="J44" s="597" t="s">
        <v>2615</v>
      </c>
      <c r="K44" s="603" t="s">
        <v>2619</v>
      </c>
      <c r="L44" s="700"/>
      <c r="Q44" s="578"/>
    </row>
    <row r="45" spans="1:17" x14ac:dyDescent="0.25">
      <c r="A45" s="415" t="s">
        <v>2168</v>
      </c>
      <c r="B45" s="415" t="s">
        <v>2168</v>
      </c>
      <c r="C45" s="415" t="s">
        <v>2230</v>
      </c>
      <c r="D45" s="405" t="s">
        <v>2247</v>
      </c>
      <c r="E45" s="24" t="s">
        <v>7</v>
      </c>
      <c r="F45" s="396">
        <v>5</v>
      </c>
      <c r="G45" s="404"/>
      <c r="H45" s="404"/>
      <c r="I45" s="420" t="s">
        <v>20</v>
      </c>
      <c r="J45" s="597" t="s">
        <v>2615</v>
      </c>
      <c r="K45" s="603" t="s">
        <v>2619</v>
      </c>
      <c r="L45" s="700"/>
      <c r="Q45" s="578"/>
    </row>
    <row r="46" spans="1:17" x14ac:dyDescent="0.25">
      <c r="A46" s="415" t="s">
        <v>2169</v>
      </c>
      <c r="B46" s="415" t="s">
        <v>2169</v>
      </c>
      <c r="C46" s="415" t="s">
        <v>2230</v>
      </c>
      <c r="D46" s="405" t="s">
        <v>2245</v>
      </c>
      <c r="E46" s="24" t="s">
        <v>7</v>
      </c>
      <c r="F46" s="396">
        <v>5</v>
      </c>
      <c r="G46" s="404"/>
      <c r="H46" s="404"/>
      <c r="I46" s="420" t="s">
        <v>20</v>
      </c>
      <c r="J46" s="597" t="s">
        <v>2615</v>
      </c>
      <c r="K46" s="603" t="s">
        <v>2619</v>
      </c>
      <c r="L46" s="700"/>
      <c r="Q46" s="578"/>
    </row>
    <row r="47" spans="1:17" x14ac:dyDescent="0.25">
      <c r="A47" s="415" t="s">
        <v>2170</v>
      </c>
      <c r="B47" s="415" t="s">
        <v>2170</v>
      </c>
      <c r="C47" s="415" t="s">
        <v>2230</v>
      </c>
      <c r="D47" s="405" t="s">
        <v>2246</v>
      </c>
      <c r="E47" s="24" t="s">
        <v>7</v>
      </c>
      <c r="F47" s="396">
        <v>5</v>
      </c>
      <c r="G47" s="404"/>
      <c r="H47" s="404"/>
      <c r="I47" s="420" t="s">
        <v>20</v>
      </c>
      <c r="J47" s="597" t="s">
        <v>2615</v>
      </c>
      <c r="K47" s="603" t="s">
        <v>2619</v>
      </c>
      <c r="L47" s="700"/>
      <c r="Q47" s="578"/>
    </row>
    <row r="48" spans="1:17" x14ac:dyDescent="0.25">
      <c r="A48" s="415" t="s">
        <v>2171</v>
      </c>
      <c r="B48" s="415" t="s">
        <v>2171</v>
      </c>
      <c r="C48" s="415" t="s">
        <v>2230</v>
      </c>
      <c r="D48" s="405" t="s">
        <v>2248</v>
      </c>
      <c r="E48" s="24" t="s">
        <v>7</v>
      </c>
      <c r="F48" s="396">
        <v>5</v>
      </c>
      <c r="G48" s="404"/>
      <c r="H48" s="404"/>
      <c r="I48" s="420" t="s">
        <v>20</v>
      </c>
      <c r="J48" s="597" t="s">
        <v>2615</v>
      </c>
      <c r="K48" s="603" t="s">
        <v>2619</v>
      </c>
      <c r="L48" s="700"/>
      <c r="Q48" s="578"/>
    </row>
    <row r="49" spans="1:17" x14ac:dyDescent="0.25">
      <c r="A49" s="415" t="s">
        <v>2172</v>
      </c>
      <c r="B49" s="415" t="s">
        <v>2172</v>
      </c>
      <c r="C49" s="415" t="s">
        <v>2231</v>
      </c>
      <c r="D49" s="405" t="s">
        <v>53</v>
      </c>
      <c r="E49" s="24" t="s">
        <v>7</v>
      </c>
      <c r="F49" s="396">
        <v>5</v>
      </c>
      <c r="G49" s="404"/>
      <c r="H49" s="404"/>
      <c r="I49" s="420" t="s">
        <v>20</v>
      </c>
      <c r="J49" s="597" t="s">
        <v>2615</v>
      </c>
      <c r="K49" s="603" t="s">
        <v>2619</v>
      </c>
      <c r="L49" s="700"/>
      <c r="Q49" s="578"/>
    </row>
    <row r="50" spans="1:17" x14ac:dyDescent="0.25">
      <c r="A50" s="415" t="s">
        <v>2173</v>
      </c>
      <c r="B50" s="415" t="s">
        <v>2173</v>
      </c>
      <c r="C50" s="415" t="s">
        <v>2231</v>
      </c>
      <c r="D50" s="405" t="s">
        <v>58</v>
      </c>
      <c r="E50" s="24" t="s">
        <v>7</v>
      </c>
      <c r="F50" s="396">
        <v>5</v>
      </c>
      <c r="G50" s="404"/>
      <c r="H50" s="404"/>
      <c r="I50" s="420" t="s">
        <v>20</v>
      </c>
      <c r="J50" s="597" t="s">
        <v>2615</v>
      </c>
      <c r="K50" s="603" t="s">
        <v>2619</v>
      </c>
      <c r="L50" s="700"/>
      <c r="Q50" s="578"/>
    </row>
    <row r="51" spans="1:17" x14ac:dyDescent="0.25">
      <c r="A51" s="415" t="s">
        <v>2174</v>
      </c>
      <c r="B51" s="415" t="s">
        <v>2174</v>
      </c>
      <c r="C51" s="415" t="s">
        <v>2231</v>
      </c>
      <c r="D51" s="405" t="s">
        <v>2139</v>
      </c>
      <c r="E51" s="24" t="s">
        <v>7</v>
      </c>
      <c r="F51" s="396">
        <v>5</v>
      </c>
      <c r="G51" s="404"/>
      <c r="H51" s="404"/>
      <c r="I51" s="420" t="s">
        <v>20</v>
      </c>
      <c r="J51" s="597" t="s">
        <v>2615</v>
      </c>
      <c r="K51" s="603" t="s">
        <v>2619</v>
      </c>
      <c r="L51" s="700"/>
      <c r="Q51" s="578"/>
    </row>
    <row r="52" spans="1:17" x14ac:dyDescent="0.25">
      <c r="A52" s="415" t="s">
        <v>2175</v>
      </c>
      <c r="B52" s="415" t="s">
        <v>2175</v>
      </c>
      <c r="C52" s="415" t="s">
        <v>2231</v>
      </c>
      <c r="D52" s="405" t="s">
        <v>2140</v>
      </c>
      <c r="E52" s="24" t="s">
        <v>7</v>
      </c>
      <c r="F52" s="396">
        <v>5</v>
      </c>
      <c r="G52" s="404"/>
      <c r="H52" s="404"/>
      <c r="I52" s="420" t="s">
        <v>20</v>
      </c>
      <c r="J52" s="597" t="s">
        <v>2615</v>
      </c>
      <c r="K52" s="603" t="s">
        <v>2619</v>
      </c>
      <c r="L52" s="700"/>
      <c r="Q52" s="578"/>
    </row>
    <row r="53" spans="1:17" x14ac:dyDescent="0.25">
      <c r="A53" s="415" t="s">
        <v>2176</v>
      </c>
      <c r="B53" s="415" t="s">
        <v>2176</v>
      </c>
      <c r="C53" s="415" t="s">
        <v>2232</v>
      </c>
      <c r="D53" s="405" t="s">
        <v>2250</v>
      </c>
      <c r="E53" s="24" t="s">
        <v>7</v>
      </c>
      <c r="F53" s="396">
        <v>5</v>
      </c>
      <c r="G53" s="404"/>
      <c r="H53" s="404"/>
      <c r="I53" s="420" t="s">
        <v>20</v>
      </c>
      <c r="J53" s="597" t="s">
        <v>2615</v>
      </c>
      <c r="K53" s="603" t="s">
        <v>2619</v>
      </c>
      <c r="L53" s="700"/>
      <c r="Q53" s="578"/>
    </row>
    <row r="54" spans="1:17" x14ac:dyDescent="0.25">
      <c r="A54" s="415" t="s">
        <v>2177</v>
      </c>
      <c r="B54" s="415" t="s">
        <v>2177</v>
      </c>
      <c r="C54" s="415" t="s">
        <v>2232</v>
      </c>
      <c r="D54" s="405" t="s">
        <v>2251</v>
      </c>
      <c r="E54" s="24" t="s">
        <v>7</v>
      </c>
      <c r="F54" s="396">
        <v>5</v>
      </c>
      <c r="G54" s="404"/>
      <c r="H54" s="404"/>
      <c r="I54" s="420" t="s">
        <v>20</v>
      </c>
      <c r="J54" s="597" t="s">
        <v>2615</v>
      </c>
      <c r="K54" s="603" t="s">
        <v>2619</v>
      </c>
      <c r="L54" s="700"/>
      <c r="Q54" s="578"/>
    </row>
    <row r="55" spans="1:17" x14ac:dyDescent="0.25">
      <c r="A55" s="415" t="s">
        <v>2178</v>
      </c>
      <c r="B55" s="415" t="s">
        <v>2178</v>
      </c>
      <c r="C55" s="415" t="s">
        <v>2232</v>
      </c>
      <c r="D55" s="405" t="s">
        <v>2252</v>
      </c>
      <c r="E55" s="24" t="s">
        <v>7</v>
      </c>
      <c r="F55" s="396">
        <v>5</v>
      </c>
      <c r="G55" s="404"/>
      <c r="H55" s="404"/>
      <c r="I55" s="420" t="s">
        <v>20</v>
      </c>
      <c r="J55" s="597" t="s">
        <v>2615</v>
      </c>
      <c r="K55" s="603" t="s">
        <v>2619</v>
      </c>
      <c r="L55" s="700"/>
      <c r="Q55" s="578"/>
    </row>
    <row r="56" spans="1:17" x14ac:dyDescent="0.25">
      <c r="A56" s="415" t="s">
        <v>2179</v>
      </c>
      <c r="B56" s="415" t="s">
        <v>2179</v>
      </c>
      <c r="C56" s="415" t="s">
        <v>2232</v>
      </c>
      <c r="D56" s="405" t="s">
        <v>2253</v>
      </c>
      <c r="E56" s="24" t="s">
        <v>7</v>
      </c>
      <c r="F56" s="396">
        <v>5</v>
      </c>
      <c r="G56" s="404"/>
      <c r="H56" s="404"/>
      <c r="I56" s="420" t="s">
        <v>20</v>
      </c>
      <c r="J56" s="597" t="s">
        <v>2615</v>
      </c>
      <c r="K56" s="603" t="s">
        <v>2619</v>
      </c>
      <c r="L56" s="700"/>
      <c r="Q56" s="578"/>
    </row>
    <row r="57" spans="1:17" x14ac:dyDescent="0.25">
      <c r="A57" s="415" t="s">
        <v>2180</v>
      </c>
      <c r="B57" s="415" t="s">
        <v>2180</v>
      </c>
      <c r="C57" s="415" t="s">
        <v>2233</v>
      </c>
      <c r="D57" s="405" t="s">
        <v>53</v>
      </c>
      <c r="E57" s="24" t="s">
        <v>7</v>
      </c>
      <c r="F57" s="396">
        <v>5</v>
      </c>
      <c r="G57" s="404"/>
      <c r="H57" s="404"/>
      <c r="I57" s="420" t="s">
        <v>20</v>
      </c>
      <c r="J57" s="597" t="s">
        <v>2615</v>
      </c>
      <c r="K57" s="603" t="s">
        <v>2619</v>
      </c>
      <c r="L57" s="700"/>
      <c r="Q57" s="578"/>
    </row>
    <row r="58" spans="1:17" x14ac:dyDescent="0.25">
      <c r="A58" s="415" t="s">
        <v>2181</v>
      </c>
      <c r="B58" s="415" t="s">
        <v>2181</v>
      </c>
      <c r="C58" s="415" t="s">
        <v>2233</v>
      </c>
      <c r="D58" s="405" t="s">
        <v>58</v>
      </c>
      <c r="E58" s="24" t="s">
        <v>7</v>
      </c>
      <c r="F58" s="396">
        <v>5</v>
      </c>
      <c r="G58" s="404"/>
      <c r="H58" s="404"/>
      <c r="I58" s="420" t="s">
        <v>20</v>
      </c>
      <c r="J58" s="597" t="s">
        <v>2615</v>
      </c>
      <c r="K58" s="603" t="s">
        <v>2619</v>
      </c>
      <c r="L58" s="700"/>
      <c r="Q58" s="578"/>
    </row>
    <row r="59" spans="1:17" x14ac:dyDescent="0.25">
      <c r="A59" s="415" t="s">
        <v>2182</v>
      </c>
      <c r="B59" s="415" t="s">
        <v>2182</v>
      </c>
      <c r="C59" s="415" t="s">
        <v>2233</v>
      </c>
      <c r="D59" s="405" t="s">
        <v>2139</v>
      </c>
      <c r="E59" s="24" t="s">
        <v>7</v>
      </c>
      <c r="F59" s="396">
        <v>5</v>
      </c>
      <c r="G59" s="404"/>
      <c r="H59" s="404"/>
      <c r="I59" s="420" t="s">
        <v>20</v>
      </c>
      <c r="J59" s="597" t="s">
        <v>2615</v>
      </c>
      <c r="K59" s="603" t="s">
        <v>2619</v>
      </c>
      <c r="L59" s="700"/>
      <c r="Q59" s="578"/>
    </row>
    <row r="60" spans="1:17" x14ac:dyDescent="0.25">
      <c r="A60" s="415" t="s">
        <v>2183</v>
      </c>
      <c r="B60" s="415" t="s">
        <v>2183</v>
      </c>
      <c r="C60" s="415" t="s">
        <v>2233</v>
      </c>
      <c r="D60" s="405" t="s">
        <v>2140</v>
      </c>
      <c r="E60" s="24" t="s">
        <v>7</v>
      </c>
      <c r="F60" s="396">
        <v>5</v>
      </c>
      <c r="G60" s="404"/>
      <c r="H60" s="404"/>
      <c r="I60" s="420" t="s">
        <v>20</v>
      </c>
      <c r="J60" s="597" t="s">
        <v>2615</v>
      </c>
      <c r="K60" s="603" t="s">
        <v>2619</v>
      </c>
      <c r="L60" s="700"/>
      <c r="Q60" s="578"/>
    </row>
    <row r="61" spans="1:17" x14ac:dyDescent="0.25">
      <c r="A61" s="415" t="s">
        <v>2184</v>
      </c>
      <c r="B61" s="415" t="s">
        <v>2184</v>
      </c>
      <c r="C61" s="415" t="s">
        <v>2234</v>
      </c>
      <c r="D61" s="405" t="s">
        <v>2244</v>
      </c>
      <c r="E61" s="24" t="s">
        <v>7</v>
      </c>
      <c r="F61" s="396">
        <v>5</v>
      </c>
      <c r="G61" s="404"/>
      <c r="H61" s="404"/>
      <c r="I61" s="420" t="s">
        <v>20</v>
      </c>
      <c r="J61" s="597" t="s">
        <v>2615</v>
      </c>
      <c r="K61" s="603" t="s">
        <v>2619</v>
      </c>
      <c r="L61" s="700"/>
      <c r="Q61" s="578"/>
    </row>
    <row r="62" spans="1:17" x14ac:dyDescent="0.25">
      <c r="A62" s="415" t="s">
        <v>2185</v>
      </c>
      <c r="B62" s="415" t="s">
        <v>2185</v>
      </c>
      <c r="C62" s="415" t="s">
        <v>2235</v>
      </c>
      <c r="D62" s="405" t="s">
        <v>2244</v>
      </c>
      <c r="E62" s="24" t="s">
        <v>7</v>
      </c>
      <c r="F62" s="396">
        <v>5</v>
      </c>
      <c r="G62" s="404"/>
      <c r="H62" s="404"/>
      <c r="I62" s="420" t="s">
        <v>20</v>
      </c>
      <c r="J62" s="597" t="s">
        <v>2615</v>
      </c>
      <c r="K62" s="603" t="s">
        <v>2619</v>
      </c>
      <c r="L62" s="700"/>
      <c r="Q62" s="578"/>
    </row>
    <row r="63" spans="1:17" x14ac:dyDescent="0.25">
      <c r="A63" s="415" t="s">
        <v>2186</v>
      </c>
      <c r="B63" s="415" t="s">
        <v>2186</v>
      </c>
      <c r="C63" s="415" t="s">
        <v>2235</v>
      </c>
      <c r="D63" s="405" t="s">
        <v>2247</v>
      </c>
      <c r="E63" s="24" t="s">
        <v>7</v>
      </c>
      <c r="F63" s="396">
        <v>5</v>
      </c>
      <c r="G63" s="404"/>
      <c r="H63" s="404"/>
      <c r="I63" s="420" t="s">
        <v>20</v>
      </c>
      <c r="J63" s="597" t="s">
        <v>2615</v>
      </c>
      <c r="K63" s="603" t="s">
        <v>2619</v>
      </c>
      <c r="L63" s="700"/>
      <c r="Q63" s="578"/>
    </row>
    <row r="64" spans="1:17" x14ac:dyDescent="0.25">
      <c r="A64" s="415" t="s">
        <v>2187</v>
      </c>
      <c r="B64" s="415" t="s">
        <v>2187</v>
      </c>
      <c r="C64" s="415" t="s">
        <v>2235</v>
      </c>
      <c r="D64" s="405" t="s">
        <v>2245</v>
      </c>
      <c r="E64" s="24" t="s">
        <v>7</v>
      </c>
      <c r="F64" s="396">
        <v>5</v>
      </c>
      <c r="G64" s="404"/>
      <c r="H64" s="404"/>
      <c r="I64" s="420" t="s">
        <v>20</v>
      </c>
      <c r="J64" s="597" t="s">
        <v>2615</v>
      </c>
      <c r="K64" s="603" t="s">
        <v>2619</v>
      </c>
      <c r="L64" s="700"/>
      <c r="Q64" s="578"/>
    </row>
    <row r="65" spans="1:17" x14ac:dyDescent="0.25">
      <c r="A65" s="415" t="s">
        <v>2188</v>
      </c>
      <c r="B65" s="415" t="s">
        <v>2188</v>
      </c>
      <c r="C65" s="415" t="s">
        <v>2235</v>
      </c>
      <c r="D65" s="405" t="s">
        <v>2246</v>
      </c>
      <c r="E65" s="24" t="s">
        <v>7</v>
      </c>
      <c r="F65" s="396">
        <v>5</v>
      </c>
      <c r="G65" s="404"/>
      <c r="H65" s="404"/>
      <c r="I65" s="420" t="s">
        <v>20</v>
      </c>
      <c r="J65" s="597" t="s">
        <v>2615</v>
      </c>
      <c r="K65" s="603" t="s">
        <v>2619</v>
      </c>
      <c r="L65" s="700"/>
      <c r="Q65" s="578"/>
    </row>
    <row r="66" spans="1:17" x14ac:dyDescent="0.25">
      <c r="A66" s="415" t="s">
        <v>2189</v>
      </c>
      <c r="B66" s="415" t="s">
        <v>2189</v>
      </c>
      <c r="C66" s="415" t="s">
        <v>2235</v>
      </c>
      <c r="D66" s="405" t="s">
        <v>2249</v>
      </c>
      <c r="E66" s="24" t="s">
        <v>7</v>
      </c>
      <c r="F66" s="396">
        <v>5</v>
      </c>
      <c r="G66" s="404"/>
      <c r="H66" s="404"/>
      <c r="I66" s="420" t="s">
        <v>20</v>
      </c>
      <c r="J66" s="597" t="s">
        <v>2615</v>
      </c>
      <c r="K66" s="603" t="s">
        <v>2619</v>
      </c>
      <c r="L66" s="700"/>
      <c r="Q66" s="578"/>
    </row>
    <row r="67" spans="1:17" x14ac:dyDescent="0.25">
      <c r="A67" s="415" t="s">
        <v>2190</v>
      </c>
      <c r="B67" s="415" t="s">
        <v>2190</v>
      </c>
      <c r="C67" s="415" t="s">
        <v>2236</v>
      </c>
      <c r="D67" s="405" t="s">
        <v>2244</v>
      </c>
      <c r="E67" s="24" t="s">
        <v>7</v>
      </c>
      <c r="F67" s="396">
        <v>5</v>
      </c>
      <c r="G67" s="404"/>
      <c r="H67" s="404"/>
      <c r="I67" s="420" t="s">
        <v>20</v>
      </c>
      <c r="J67" s="597" t="s">
        <v>2615</v>
      </c>
      <c r="K67" s="603" t="s">
        <v>2619</v>
      </c>
      <c r="L67" s="700"/>
      <c r="Q67" s="578"/>
    </row>
    <row r="68" spans="1:17" x14ac:dyDescent="0.25">
      <c r="A68" s="415" t="s">
        <v>2191</v>
      </c>
      <c r="B68" s="415" t="s">
        <v>2191</v>
      </c>
      <c r="C68" s="415" t="s">
        <v>2236</v>
      </c>
      <c r="D68" s="405" t="s">
        <v>2247</v>
      </c>
      <c r="E68" s="24" t="s">
        <v>7</v>
      </c>
      <c r="F68" s="396">
        <v>5</v>
      </c>
      <c r="G68" s="404"/>
      <c r="H68" s="404"/>
      <c r="I68" s="420" t="s">
        <v>20</v>
      </c>
      <c r="J68" s="597" t="s">
        <v>2615</v>
      </c>
      <c r="K68" s="603" t="s">
        <v>2619</v>
      </c>
      <c r="L68" s="700"/>
      <c r="Q68" s="578"/>
    </row>
    <row r="69" spans="1:17" x14ac:dyDescent="0.25">
      <c r="A69" s="415" t="s">
        <v>2192</v>
      </c>
      <c r="B69" s="415" t="s">
        <v>2192</v>
      </c>
      <c r="C69" s="415" t="s">
        <v>2236</v>
      </c>
      <c r="D69" s="405" t="s">
        <v>2245</v>
      </c>
      <c r="E69" s="24" t="s">
        <v>7</v>
      </c>
      <c r="F69" s="396">
        <v>5</v>
      </c>
      <c r="G69" s="404"/>
      <c r="H69" s="404"/>
      <c r="I69" s="420" t="s">
        <v>20</v>
      </c>
      <c r="J69" s="597" t="s">
        <v>2615</v>
      </c>
      <c r="K69" s="603" t="s">
        <v>2619</v>
      </c>
      <c r="L69" s="700"/>
      <c r="Q69" s="578"/>
    </row>
    <row r="70" spans="1:17" x14ac:dyDescent="0.25">
      <c r="A70" s="415" t="s">
        <v>2193</v>
      </c>
      <c r="B70" s="415" t="s">
        <v>2193</v>
      </c>
      <c r="C70" s="415" t="s">
        <v>2236</v>
      </c>
      <c r="D70" s="405" t="s">
        <v>2246</v>
      </c>
      <c r="E70" s="24" t="s">
        <v>7</v>
      </c>
      <c r="F70" s="396">
        <v>5</v>
      </c>
      <c r="G70" s="404"/>
      <c r="H70" s="404"/>
      <c r="I70" s="420" t="s">
        <v>20</v>
      </c>
      <c r="J70" s="597" t="s">
        <v>2615</v>
      </c>
      <c r="K70" s="603" t="s">
        <v>2619</v>
      </c>
      <c r="L70" s="700"/>
      <c r="Q70" s="578"/>
    </row>
    <row r="71" spans="1:17" x14ac:dyDescent="0.25">
      <c r="A71" s="415" t="s">
        <v>2194</v>
      </c>
      <c r="B71" s="415" t="s">
        <v>2194</v>
      </c>
      <c r="C71" s="415" t="s">
        <v>2236</v>
      </c>
      <c r="D71" s="405" t="s">
        <v>2249</v>
      </c>
      <c r="E71" s="24" t="s">
        <v>7</v>
      </c>
      <c r="F71" s="396">
        <v>5</v>
      </c>
      <c r="G71" s="404"/>
      <c r="H71" s="404"/>
      <c r="I71" s="420" t="s">
        <v>20</v>
      </c>
      <c r="J71" s="597" t="s">
        <v>2615</v>
      </c>
      <c r="K71" s="603" t="s">
        <v>2619</v>
      </c>
      <c r="L71" s="700"/>
      <c r="Q71" s="578"/>
    </row>
    <row r="72" spans="1:17" x14ac:dyDescent="0.25">
      <c r="A72" s="415" t="s">
        <v>2195</v>
      </c>
      <c r="B72" s="415" t="s">
        <v>2195</v>
      </c>
      <c r="C72" s="415" t="s">
        <v>2237</v>
      </c>
      <c r="D72" s="405" t="s">
        <v>2244</v>
      </c>
      <c r="E72" s="24" t="s">
        <v>7</v>
      </c>
      <c r="F72" s="396">
        <v>5</v>
      </c>
      <c r="G72" s="404"/>
      <c r="H72" s="404"/>
      <c r="I72" s="420" t="s">
        <v>20</v>
      </c>
      <c r="J72" s="597" t="s">
        <v>2615</v>
      </c>
      <c r="K72" s="603" t="s">
        <v>2619</v>
      </c>
      <c r="L72" s="700"/>
      <c r="Q72" s="578"/>
    </row>
    <row r="73" spans="1:17" x14ac:dyDescent="0.25">
      <c r="A73" s="415" t="s">
        <v>2196</v>
      </c>
      <c r="B73" s="415" t="s">
        <v>2196</v>
      </c>
      <c r="C73" s="415" t="s">
        <v>2237</v>
      </c>
      <c r="D73" s="405" t="s">
        <v>2254</v>
      </c>
      <c r="E73" s="24" t="s">
        <v>7</v>
      </c>
      <c r="F73" s="396">
        <v>5</v>
      </c>
      <c r="G73" s="404"/>
      <c r="H73" s="404"/>
      <c r="I73" s="420" t="s">
        <v>20</v>
      </c>
      <c r="J73" s="597" t="s">
        <v>2615</v>
      </c>
      <c r="K73" s="603" t="s">
        <v>2619</v>
      </c>
      <c r="L73" s="700"/>
      <c r="Q73" s="578"/>
    </row>
    <row r="74" spans="1:17" x14ac:dyDescent="0.25">
      <c r="A74" s="415" t="s">
        <v>2197</v>
      </c>
      <c r="B74" s="415" t="s">
        <v>2197</v>
      </c>
      <c r="C74" s="415" t="s">
        <v>2237</v>
      </c>
      <c r="D74" s="405" t="s">
        <v>2247</v>
      </c>
      <c r="E74" s="24" t="s">
        <v>7</v>
      </c>
      <c r="F74" s="396">
        <v>5</v>
      </c>
      <c r="G74" s="404"/>
      <c r="H74" s="404"/>
      <c r="I74" s="420" t="s">
        <v>20</v>
      </c>
      <c r="J74" s="597" t="s">
        <v>2615</v>
      </c>
      <c r="K74" s="603" t="s">
        <v>2619</v>
      </c>
      <c r="L74" s="700"/>
      <c r="Q74" s="578"/>
    </row>
    <row r="75" spans="1:17" x14ac:dyDescent="0.25">
      <c r="A75" s="415" t="s">
        <v>2198</v>
      </c>
      <c r="B75" s="415" t="s">
        <v>2198</v>
      </c>
      <c r="C75" s="415" t="s">
        <v>2237</v>
      </c>
      <c r="D75" s="405" t="s">
        <v>2245</v>
      </c>
      <c r="E75" s="24" t="s">
        <v>7</v>
      </c>
      <c r="F75" s="396">
        <v>5</v>
      </c>
      <c r="G75" s="404"/>
      <c r="H75" s="404"/>
      <c r="I75" s="420" t="s">
        <v>20</v>
      </c>
      <c r="J75" s="597" t="s">
        <v>2615</v>
      </c>
      <c r="K75" s="603" t="s">
        <v>2619</v>
      </c>
      <c r="L75" s="700"/>
      <c r="Q75" s="578"/>
    </row>
    <row r="76" spans="1:17" x14ac:dyDescent="0.25">
      <c r="A76" s="415" t="s">
        <v>2199</v>
      </c>
      <c r="B76" s="415" t="s">
        <v>2199</v>
      </c>
      <c r="C76" s="415" t="s">
        <v>2237</v>
      </c>
      <c r="D76" s="405" t="s">
        <v>2246</v>
      </c>
      <c r="E76" s="24" t="s">
        <v>7</v>
      </c>
      <c r="F76" s="396">
        <v>5</v>
      </c>
      <c r="G76" s="404"/>
      <c r="H76" s="404"/>
      <c r="I76" s="420" t="s">
        <v>20</v>
      </c>
      <c r="J76" s="597" t="s">
        <v>2615</v>
      </c>
      <c r="K76" s="603" t="s">
        <v>2619</v>
      </c>
      <c r="L76" s="700"/>
      <c r="Q76" s="578"/>
    </row>
    <row r="77" spans="1:17" x14ac:dyDescent="0.25">
      <c r="A77" s="415" t="s">
        <v>2200</v>
      </c>
      <c r="B77" s="415" t="s">
        <v>2200</v>
      </c>
      <c r="C77" s="415" t="s">
        <v>2238</v>
      </c>
      <c r="D77" s="405" t="s">
        <v>2244</v>
      </c>
      <c r="E77" s="24" t="s">
        <v>7</v>
      </c>
      <c r="F77" s="396">
        <v>5</v>
      </c>
      <c r="G77" s="404"/>
      <c r="H77" s="404"/>
      <c r="I77" s="420" t="s">
        <v>20</v>
      </c>
      <c r="J77" s="597" t="s">
        <v>2615</v>
      </c>
      <c r="K77" s="603" t="s">
        <v>2619</v>
      </c>
      <c r="L77" s="700"/>
      <c r="Q77" s="578"/>
    </row>
    <row r="78" spans="1:17" x14ac:dyDescent="0.25">
      <c r="A78" s="415" t="s">
        <v>2201</v>
      </c>
      <c r="B78" s="415" t="s">
        <v>2201</v>
      </c>
      <c r="C78" s="415" t="s">
        <v>2239</v>
      </c>
      <c r="D78" s="405" t="s">
        <v>53</v>
      </c>
      <c r="E78" s="24" t="s">
        <v>7</v>
      </c>
      <c r="F78" s="396">
        <v>5</v>
      </c>
      <c r="G78" s="404"/>
      <c r="H78" s="404"/>
      <c r="I78" s="420" t="s">
        <v>20</v>
      </c>
      <c r="J78" s="597" t="s">
        <v>2615</v>
      </c>
      <c r="K78" s="603" t="s">
        <v>2619</v>
      </c>
      <c r="L78" s="700"/>
      <c r="Q78" s="578"/>
    </row>
    <row r="79" spans="1:17" x14ac:dyDescent="0.25">
      <c r="A79" s="415" t="s">
        <v>2202</v>
      </c>
      <c r="B79" s="415" t="s">
        <v>2202</v>
      </c>
      <c r="C79" s="415" t="s">
        <v>2239</v>
      </c>
      <c r="D79" s="405" t="s">
        <v>58</v>
      </c>
      <c r="E79" s="24" t="s">
        <v>7</v>
      </c>
      <c r="F79" s="396">
        <v>5</v>
      </c>
      <c r="G79" s="404"/>
      <c r="H79" s="404"/>
      <c r="I79" s="420" t="s">
        <v>20</v>
      </c>
      <c r="J79" s="597" t="s">
        <v>2615</v>
      </c>
      <c r="K79" s="603" t="s">
        <v>2619</v>
      </c>
      <c r="L79" s="700"/>
      <c r="Q79" s="578"/>
    </row>
    <row r="80" spans="1:17" x14ac:dyDescent="0.25">
      <c r="A80" s="415" t="s">
        <v>2203</v>
      </c>
      <c r="B80" s="415" t="s">
        <v>2203</v>
      </c>
      <c r="C80" s="415" t="s">
        <v>2239</v>
      </c>
      <c r="D80" s="405" t="s">
        <v>2139</v>
      </c>
      <c r="E80" s="24" t="s">
        <v>7</v>
      </c>
      <c r="F80" s="396">
        <v>5</v>
      </c>
      <c r="G80" s="404"/>
      <c r="H80" s="404"/>
      <c r="I80" s="420" t="s">
        <v>20</v>
      </c>
      <c r="J80" s="597" t="s">
        <v>2615</v>
      </c>
      <c r="K80" s="603" t="s">
        <v>2619</v>
      </c>
      <c r="L80" s="700"/>
      <c r="Q80" s="578"/>
    </row>
    <row r="81" spans="1:17" x14ac:dyDescent="0.25">
      <c r="A81" s="415" t="s">
        <v>2204</v>
      </c>
      <c r="B81" s="415" t="s">
        <v>2204</v>
      </c>
      <c r="C81" s="415" t="s">
        <v>2239</v>
      </c>
      <c r="D81" s="405" t="s">
        <v>2140</v>
      </c>
      <c r="E81" s="24" t="s">
        <v>7</v>
      </c>
      <c r="F81" s="396">
        <v>5</v>
      </c>
      <c r="G81" s="404"/>
      <c r="H81" s="404"/>
      <c r="I81" s="420" t="s">
        <v>20</v>
      </c>
      <c r="J81" s="597" t="s">
        <v>2615</v>
      </c>
      <c r="K81" s="603" t="s">
        <v>2619</v>
      </c>
      <c r="L81" s="700"/>
      <c r="Q81" s="578"/>
    </row>
    <row r="82" spans="1:17" x14ac:dyDescent="0.25">
      <c r="A82" s="415" t="s">
        <v>2205</v>
      </c>
      <c r="B82" s="415" t="s">
        <v>2205</v>
      </c>
      <c r="C82" s="415" t="s">
        <v>2240</v>
      </c>
      <c r="D82" s="405" t="s">
        <v>2255</v>
      </c>
      <c r="E82" s="24" t="s">
        <v>7</v>
      </c>
      <c r="F82" s="396">
        <v>5</v>
      </c>
      <c r="G82" s="404"/>
      <c r="H82" s="404"/>
      <c r="I82" s="420" t="s">
        <v>20</v>
      </c>
      <c r="J82" s="597" t="s">
        <v>2615</v>
      </c>
      <c r="K82" s="603" t="s">
        <v>2619</v>
      </c>
      <c r="L82" s="700"/>
      <c r="Q82" s="578"/>
    </row>
    <row r="83" spans="1:17" x14ac:dyDescent="0.25">
      <c r="A83" s="415" t="s">
        <v>2206</v>
      </c>
      <c r="B83" s="415" t="s">
        <v>2206</v>
      </c>
      <c r="C83" s="415" t="s">
        <v>2240</v>
      </c>
      <c r="D83" s="405" t="s">
        <v>2256</v>
      </c>
      <c r="E83" s="24" t="s">
        <v>7</v>
      </c>
      <c r="F83" s="396">
        <v>5</v>
      </c>
      <c r="G83" s="404"/>
      <c r="H83" s="404"/>
      <c r="I83" s="420" t="s">
        <v>20</v>
      </c>
      <c r="J83" s="597" t="s">
        <v>2615</v>
      </c>
      <c r="K83" s="603" t="s">
        <v>2619</v>
      </c>
      <c r="L83" s="700"/>
      <c r="Q83" s="578"/>
    </row>
    <row r="84" spans="1:17" x14ac:dyDescent="0.25">
      <c r="A84" s="415" t="s">
        <v>2207</v>
      </c>
      <c r="B84" s="415" t="s">
        <v>2207</v>
      </c>
      <c r="C84" s="415" t="s">
        <v>2240</v>
      </c>
      <c r="D84" s="405" t="s">
        <v>2257</v>
      </c>
      <c r="E84" s="24" t="s">
        <v>7</v>
      </c>
      <c r="F84" s="396">
        <v>5</v>
      </c>
      <c r="G84" s="404"/>
      <c r="H84" s="404"/>
      <c r="I84" s="420" t="s">
        <v>20</v>
      </c>
      <c r="J84" s="597" t="s">
        <v>2615</v>
      </c>
      <c r="K84" s="603" t="s">
        <v>2619</v>
      </c>
      <c r="L84" s="700"/>
      <c r="Q84" s="578"/>
    </row>
    <row r="85" spans="1:17" x14ac:dyDescent="0.25">
      <c r="A85" s="415" t="s">
        <v>2208</v>
      </c>
      <c r="B85" s="415" t="s">
        <v>2208</v>
      </c>
      <c r="C85" s="415" t="s">
        <v>2240</v>
      </c>
      <c r="D85" s="405" t="s">
        <v>2258</v>
      </c>
      <c r="E85" s="24" t="s">
        <v>7</v>
      </c>
      <c r="F85" s="396">
        <v>5</v>
      </c>
      <c r="G85" s="404"/>
      <c r="H85" s="404"/>
      <c r="I85" s="420" t="s">
        <v>20</v>
      </c>
      <c r="J85" s="597" t="s">
        <v>2615</v>
      </c>
      <c r="K85" s="603" t="s">
        <v>2619</v>
      </c>
      <c r="L85" s="700"/>
      <c r="Q85" s="578"/>
    </row>
    <row r="86" spans="1:17" x14ac:dyDescent="0.25">
      <c r="A86" s="415" t="s">
        <v>2209</v>
      </c>
      <c r="B86" s="415" t="s">
        <v>2209</v>
      </c>
      <c r="C86" s="415" t="s">
        <v>2240</v>
      </c>
      <c r="D86" s="405" t="s">
        <v>2259</v>
      </c>
      <c r="E86" s="24" t="s">
        <v>7</v>
      </c>
      <c r="F86" s="396">
        <v>5</v>
      </c>
      <c r="G86" s="404"/>
      <c r="H86" s="404"/>
      <c r="I86" s="420" t="s">
        <v>20</v>
      </c>
      <c r="J86" s="597" t="s">
        <v>2615</v>
      </c>
      <c r="K86" s="603" t="s">
        <v>2619</v>
      </c>
      <c r="L86" s="700"/>
      <c r="Q86" s="578"/>
    </row>
    <row r="87" spans="1:17" x14ac:dyDescent="0.25">
      <c r="A87" s="415" t="s">
        <v>2210</v>
      </c>
      <c r="B87" s="415" t="s">
        <v>2210</v>
      </c>
      <c r="C87" s="415" t="s">
        <v>2240</v>
      </c>
      <c r="D87" s="405" t="s">
        <v>2260</v>
      </c>
      <c r="E87" s="24" t="s">
        <v>7</v>
      </c>
      <c r="F87" s="396">
        <v>5</v>
      </c>
      <c r="G87" s="404"/>
      <c r="H87" s="404"/>
      <c r="I87" s="420" t="s">
        <v>20</v>
      </c>
      <c r="J87" s="597" t="s">
        <v>2615</v>
      </c>
      <c r="K87" s="603" t="s">
        <v>2619</v>
      </c>
      <c r="L87" s="700"/>
      <c r="Q87" s="578"/>
    </row>
    <row r="88" spans="1:17" x14ac:dyDescent="0.25">
      <c r="A88" s="415" t="s">
        <v>2211</v>
      </c>
      <c r="B88" s="415" t="s">
        <v>2211</v>
      </c>
      <c r="C88" s="415" t="s">
        <v>2240</v>
      </c>
      <c r="D88" s="405" t="s">
        <v>2261</v>
      </c>
      <c r="E88" s="24" t="s">
        <v>7</v>
      </c>
      <c r="F88" s="396">
        <v>5</v>
      </c>
      <c r="G88" s="404"/>
      <c r="H88" s="404"/>
      <c r="I88" s="420" t="s">
        <v>20</v>
      </c>
      <c r="J88" s="597" t="s">
        <v>2615</v>
      </c>
      <c r="K88" s="603" t="s">
        <v>2619</v>
      </c>
      <c r="L88" s="700"/>
      <c r="Q88" s="578"/>
    </row>
    <row r="89" spans="1:17" x14ac:dyDescent="0.25">
      <c r="A89" s="415" t="s">
        <v>2212</v>
      </c>
      <c r="B89" s="415" t="s">
        <v>2212</v>
      </c>
      <c r="C89" s="415" t="s">
        <v>2240</v>
      </c>
      <c r="D89" s="405" t="s">
        <v>2262</v>
      </c>
      <c r="E89" s="24" t="s">
        <v>7</v>
      </c>
      <c r="F89" s="396">
        <v>5</v>
      </c>
      <c r="G89" s="404"/>
      <c r="H89" s="404"/>
      <c r="I89" s="420" t="s">
        <v>20</v>
      </c>
      <c r="J89" s="597" t="s">
        <v>2615</v>
      </c>
      <c r="K89" s="603" t="s">
        <v>2619</v>
      </c>
      <c r="L89" s="700"/>
      <c r="Q89" s="578"/>
    </row>
    <row r="90" spans="1:17" x14ac:dyDescent="0.25">
      <c r="A90" s="415" t="s">
        <v>2213</v>
      </c>
      <c r="B90" s="415" t="s">
        <v>2213</v>
      </c>
      <c r="C90" s="415" t="s">
        <v>2240</v>
      </c>
      <c r="D90" s="405" t="s">
        <v>2263</v>
      </c>
      <c r="E90" s="24" t="s">
        <v>7</v>
      </c>
      <c r="F90" s="396">
        <v>5</v>
      </c>
      <c r="G90" s="404"/>
      <c r="H90" s="404"/>
      <c r="I90" s="420" t="s">
        <v>20</v>
      </c>
      <c r="J90" s="597" t="s">
        <v>2615</v>
      </c>
      <c r="K90" s="603" t="s">
        <v>2619</v>
      </c>
      <c r="L90" s="700"/>
      <c r="Q90" s="578"/>
    </row>
    <row r="91" spans="1:17" x14ac:dyDescent="0.25">
      <c r="A91" s="415" t="s">
        <v>2214</v>
      </c>
      <c r="B91" s="415" t="s">
        <v>2214</v>
      </c>
      <c r="C91" s="415" t="s">
        <v>2240</v>
      </c>
      <c r="D91" s="405" t="s">
        <v>2264</v>
      </c>
      <c r="E91" s="24" t="s">
        <v>7</v>
      </c>
      <c r="F91" s="396">
        <v>5</v>
      </c>
      <c r="G91" s="404"/>
      <c r="H91" s="404"/>
      <c r="I91" s="420" t="s">
        <v>20</v>
      </c>
      <c r="J91" s="597" t="s">
        <v>2615</v>
      </c>
      <c r="K91" s="603" t="s">
        <v>2619</v>
      </c>
      <c r="L91" s="700"/>
      <c r="Q91" s="578"/>
    </row>
    <row r="92" spans="1:17" x14ac:dyDescent="0.25">
      <c r="A92" s="415" t="s">
        <v>2215</v>
      </c>
      <c r="B92" s="415" t="s">
        <v>2215</v>
      </c>
      <c r="C92" s="415" t="s">
        <v>2240</v>
      </c>
      <c r="D92" s="405" t="s">
        <v>2265</v>
      </c>
      <c r="E92" s="24" t="s">
        <v>7</v>
      </c>
      <c r="F92" s="396">
        <v>5</v>
      </c>
      <c r="G92" s="404"/>
      <c r="H92" s="404"/>
      <c r="I92" s="420" t="s">
        <v>20</v>
      </c>
      <c r="J92" s="597" t="s">
        <v>2615</v>
      </c>
      <c r="K92" s="603" t="s">
        <v>2619</v>
      </c>
      <c r="L92" s="700"/>
      <c r="Q92" s="578"/>
    </row>
    <row r="93" spans="1:17" x14ac:dyDescent="0.25">
      <c r="A93" s="415" t="s">
        <v>2216</v>
      </c>
      <c r="B93" s="415" t="s">
        <v>2216</v>
      </c>
      <c r="C93" s="415" t="s">
        <v>2240</v>
      </c>
      <c r="D93" s="405" t="s">
        <v>2266</v>
      </c>
      <c r="E93" s="24" t="s">
        <v>7</v>
      </c>
      <c r="F93" s="396">
        <v>5</v>
      </c>
      <c r="G93" s="404"/>
      <c r="H93" s="404"/>
      <c r="I93" s="420" t="s">
        <v>20</v>
      </c>
      <c r="J93" s="597" t="s">
        <v>2615</v>
      </c>
      <c r="K93" s="603" t="s">
        <v>2619</v>
      </c>
      <c r="L93" s="700"/>
      <c r="Q93" s="578"/>
    </row>
    <row r="94" spans="1:17" x14ac:dyDescent="0.25">
      <c r="A94" s="415" t="s">
        <v>2217</v>
      </c>
      <c r="B94" s="415" t="s">
        <v>2217</v>
      </c>
      <c r="C94" s="415" t="s">
        <v>2240</v>
      </c>
      <c r="D94" s="405" t="s">
        <v>2267</v>
      </c>
      <c r="E94" s="24" t="s">
        <v>7</v>
      </c>
      <c r="F94" s="396">
        <v>5</v>
      </c>
      <c r="G94" s="404"/>
      <c r="H94" s="404"/>
      <c r="I94" s="420" t="s">
        <v>20</v>
      </c>
      <c r="J94" s="597" t="s">
        <v>2615</v>
      </c>
      <c r="K94" s="603" t="s">
        <v>2619</v>
      </c>
      <c r="L94" s="700"/>
      <c r="Q94" s="578"/>
    </row>
    <row r="95" spans="1:17" x14ac:dyDescent="0.25">
      <c r="A95" s="415" t="s">
        <v>2218</v>
      </c>
      <c r="B95" s="415" t="s">
        <v>2218</v>
      </c>
      <c r="C95" s="415" t="s">
        <v>2240</v>
      </c>
      <c r="D95" s="405" t="s">
        <v>2268</v>
      </c>
      <c r="E95" s="24" t="s">
        <v>7</v>
      </c>
      <c r="F95" s="396">
        <v>5</v>
      </c>
      <c r="G95" s="404"/>
      <c r="H95" s="404"/>
      <c r="I95" s="420" t="s">
        <v>20</v>
      </c>
      <c r="J95" s="597" t="s">
        <v>2615</v>
      </c>
      <c r="K95" s="603" t="s">
        <v>2619</v>
      </c>
      <c r="L95" s="700"/>
      <c r="Q95" s="578"/>
    </row>
    <row r="96" spans="1:17" x14ac:dyDescent="0.25">
      <c r="A96" s="415" t="s">
        <v>2219</v>
      </c>
      <c r="B96" s="415" t="s">
        <v>2219</v>
      </c>
      <c r="C96" s="415" t="s">
        <v>2241</v>
      </c>
      <c r="D96" s="405" t="s">
        <v>2244</v>
      </c>
      <c r="E96" s="24" t="s">
        <v>7</v>
      </c>
      <c r="F96" s="396">
        <v>5</v>
      </c>
      <c r="G96" s="404"/>
      <c r="H96" s="404"/>
      <c r="I96" s="420" t="s">
        <v>20</v>
      </c>
      <c r="J96" s="597" t="s">
        <v>2615</v>
      </c>
      <c r="K96" s="603" t="s">
        <v>2619</v>
      </c>
      <c r="L96" s="700"/>
      <c r="Q96" s="578"/>
    </row>
    <row r="97" spans="1:17" x14ac:dyDescent="0.25">
      <c r="A97" s="415" t="s">
        <v>2220</v>
      </c>
      <c r="B97" s="415" t="s">
        <v>2220</v>
      </c>
      <c r="C97" s="415" t="s">
        <v>2241</v>
      </c>
      <c r="D97" s="405" t="s">
        <v>2247</v>
      </c>
      <c r="E97" s="24" t="s">
        <v>7</v>
      </c>
      <c r="F97" s="396">
        <v>5</v>
      </c>
      <c r="G97" s="404"/>
      <c r="H97" s="404"/>
      <c r="I97" s="420" t="s">
        <v>20</v>
      </c>
      <c r="J97" s="597" t="s">
        <v>2615</v>
      </c>
      <c r="K97" s="603" t="s">
        <v>2619</v>
      </c>
      <c r="L97" s="700"/>
      <c r="Q97" s="578"/>
    </row>
    <row r="98" spans="1:17" x14ac:dyDescent="0.25">
      <c r="A98" s="415" t="s">
        <v>2221</v>
      </c>
      <c r="B98" s="415" t="s">
        <v>2221</v>
      </c>
      <c r="C98" s="415" t="s">
        <v>2241</v>
      </c>
      <c r="D98" s="405" t="s">
        <v>2245</v>
      </c>
      <c r="E98" s="24" t="s">
        <v>7</v>
      </c>
      <c r="F98" s="396">
        <v>5</v>
      </c>
      <c r="G98" s="404"/>
      <c r="H98" s="404"/>
      <c r="I98" s="420" t="s">
        <v>20</v>
      </c>
      <c r="J98" s="597" t="s">
        <v>2615</v>
      </c>
      <c r="K98" s="603" t="s">
        <v>2619</v>
      </c>
      <c r="L98" s="700"/>
      <c r="Q98" s="578"/>
    </row>
    <row r="99" spans="1:17" x14ac:dyDescent="0.25">
      <c r="A99" s="415" t="s">
        <v>2222</v>
      </c>
      <c r="B99" s="415" t="s">
        <v>2222</v>
      </c>
      <c r="C99" s="415" t="s">
        <v>2241</v>
      </c>
      <c r="D99" s="405" t="s">
        <v>2246</v>
      </c>
      <c r="E99" s="24" t="s">
        <v>7</v>
      </c>
      <c r="F99" s="396">
        <v>5</v>
      </c>
      <c r="G99" s="404"/>
      <c r="H99" s="404"/>
      <c r="I99" s="420" t="s">
        <v>20</v>
      </c>
      <c r="J99" s="597" t="s">
        <v>2615</v>
      </c>
      <c r="K99" s="603" t="s">
        <v>2619</v>
      </c>
      <c r="L99" s="700"/>
      <c r="Q99" s="578"/>
    </row>
    <row r="100" spans="1:17" x14ac:dyDescent="0.25">
      <c r="A100" s="415" t="s">
        <v>2223</v>
      </c>
      <c r="B100" s="415" t="s">
        <v>2223</v>
      </c>
      <c r="C100" s="415" t="s">
        <v>2241</v>
      </c>
      <c r="D100" s="405" t="s">
        <v>2269</v>
      </c>
      <c r="E100" s="24" t="s">
        <v>7</v>
      </c>
      <c r="F100" s="396">
        <v>5</v>
      </c>
      <c r="G100" s="404"/>
      <c r="H100" s="404"/>
      <c r="I100" s="420" t="s">
        <v>20</v>
      </c>
      <c r="J100" s="597" t="s">
        <v>2615</v>
      </c>
      <c r="K100" s="603" t="s">
        <v>2619</v>
      </c>
      <c r="L100" s="700"/>
      <c r="Q100" s="578"/>
    </row>
    <row r="101" spans="1:17" x14ac:dyDescent="0.25">
      <c r="A101" s="415" t="s">
        <v>2224</v>
      </c>
      <c r="B101" s="415" t="s">
        <v>2224</v>
      </c>
      <c r="C101" s="415" t="s">
        <v>2241</v>
      </c>
      <c r="D101" s="405" t="s">
        <v>2249</v>
      </c>
      <c r="E101" s="24" t="s">
        <v>7</v>
      </c>
      <c r="F101" s="396">
        <v>5</v>
      </c>
      <c r="G101" s="404"/>
      <c r="H101" s="404"/>
      <c r="I101" s="420" t="s">
        <v>20</v>
      </c>
      <c r="J101" s="597" t="s">
        <v>2615</v>
      </c>
      <c r="K101" s="603" t="s">
        <v>2619</v>
      </c>
      <c r="L101" s="700"/>
      <c r="Q101" s="578"/>
    </row>
    <row r="102" spans="1:17" x14ac:dyDescent="0.25">
      <c r="A102" s="415" t="s">
        <v>2225</v>
      </c>
      <c r="B102" s="415" t="s">
        <v>2225</v>
      </c>
      <c r="C102" s="415" t="s">
        <v>2242</v>
      </c>
      <c r="D102" s="405" t="s">
        <v>2270</v>
      </c>
      <c r="E102" s="24" t="s">
        <v>7</v>
      </c>
      <c r="F102" s="396">
        <v>5</v>
      </c>
      <c r="G102" s="404"/>
      <c r="H102" s="404"/>
      <c r="I102" s="420" t="s">
        <v>20</v>
      </c>
      <c r="J102" s="597" t="s">
        <v>2615</v>
      </c>
      <c r="K102" s="603" t="s">
        <v>2619</v>
      </c>
      <c r="L102" s="700"/>
      <c r="Q102" s="578"/>
    </row>
    <row r="103" spans="1:17" x14ac:dyDescent="0.25">
      <c r="A103" s="415" t="s">
        <v>2226</v>
      </c>
      <c r="B103" s="415" t="s">
        <v>2226</v>
      </c>
      <c r="C103" s="415" t="s">
        <v>2243</v>
      </c>
      <c r="D103" s="405" t="s">
        <v>53</v>
      </c>
      <c r="E103" s="24" t="s">
        <v>7</v>
      </c>
      <c r="F103" s="396">
        <v>5</v>
      </c>
      <c r="G103" s="404"/>
      <c r="H103" s="404"/>
      <c r="I103" s="420" t="s">
        <v>20</v>
      </c>
      <c r="J103" s="597" t="s">
        <v>2615</v>
      </c>
      <c r="K103" s="603" t="s">
        <v>2619</v>
      </c>
      <c r="L103" s="700"/>
      <c r="Q103" s="578"/>
    </row>
    <row r="104" spans="1:17" x14ac:dyDescent="0.25">
      <c r="A104" s="552" t="s">
        <v>2227</v>
      </c>
      <c r="B104" s="552" t="s">
        <v>2227</v>
      </c>
      <c r="C104" s="552" t="s">
        <v>2243</v>
      </c>
      <c r="D104" s="659" t="s">
        <v>2271</v>
      </c>
      <c r="E104" s="417" t="s">
        <v>7</v>
      </c>
      <c r="F104" s="602">
        <v>5</v>
      </c>
      <c r="G104" s="553"/>
      <c r="H104" s="553"/>
      <c r="I104" s="420" t="s">
        <v>20</v>
      </c>
      <c r="J104" s="656" t="s">
        <v>2615</v>
      </c>
      <c r="K104" s="657" t="s">
        <v>2619</v>
      </c>
      <c r="L104" s="701"/>
      <c r="Q104" s="578"/>
    </row>
    <row r="105" spans="1:17" x14ac:dyDescent="0.25">
      <c r="A105" s="653" t="s">
        <v>59</v>
      </c>
      <c r="B105" s="653" t="s">
        <v>59</v>
      </c>
      <c r="C105" s="653" t="s">
        <v>2092</v>
      </c>
      <c r="D105" s="660" t="s">
        <v>60</v>
      </c>
      <c r="E105" s="418" t="s">
        <v>7</v>
      </c>
      <c r="F105" s="654">
        <v>1</v>
      </c>
      <c r="G105" s="655"/>
      <c r="H105" s="655"/>
      <c r="I105" s="654" t="s">
        <v>20</v>
      </c>
      <c r="J105" s="654" t="s">
        <v>2614</v>
      </c>
      <c r="K105" s="412">
        <v>1477.35</v>
      </c>
      <c r="L105" s="529"/>
      <c r="Q105" s="578"/>
    </row>
    <row r="107" spans="1:17" x14ac:dyDescent="0.25">
      <c r="A107" s="39" t="s">
        <v>2668</v>
      </c>
    </row>
  </sheetData>
  <mergeCells count="8">
    <mergeCell ref="L35:L104"/>
    <mergeCell ref="B1:G1"/>
    <mergeCell ref="B2:G2"/>
    <mergeCell ref="B3:G3"/>
    <mergeCell ref="L7:L11"/>
    <mergeCell ref="L12:L18"/>
    <mergeCell ref="L19:L26"/>
    <mergeCell ref="L27:L34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32"/>
  <sheetViews>
    <sheetView zoomScaleNormal="100" zoomScaleSheetLayoutView="100" workbookViewId="0">
      <pane xSplit="5" ySplit="5" topLeftCell="F111" activePane="bottomRight" state="frozen"/>
      <selection activeCell="A30" sqref="A30:E32"/>
      <selection pane="topRight" activeCell="A30" sqref="A30:E32"/>
      <selection pane="bottomLeft" activeCell="A30" sqref="A30:E32"/>
      <selection pane="bottomRight" activeCell="C129" sqref="C129"/>
    </sheetView>
  </sheetViews>
  <sheetFormatPr defaultColWidth="9.140625" defaultRowHeight="15" x14ac:dyDescent="0.25"/>
  <cols>
    <col min="1" max="1" width="11.7109375" customWidth="1"/>
    <col min="2" max="2" width="11" customWidth="1"/>
    <col min="3" max="3" width="37.7109375" bestFit="1" customWidth="1"/>
    <col min="4" max="4" width="14.7109375" customWidth="1"/>
    <col min="5" max="5" width="18.42578125" customWidth="1"/>
    <col min="6" max="6" width="9.28515625" customWidth="1"/>
    <col min="7" max="7" width="6.5703125" customWidth="1"/>
    <col min="8" max="8" width="5.28515625" customWidth="1"/>
    <col min="9" max="9" width="7.42578125" customWidth="1"/>
    <col min="10" max="10" width="7" customWidth="1"/>
    <col min="11" max="12" width="7.140625" customWidth="1"/>
    <col min="13" max="13" width="10.140625" bestFit="1" customWidth="1"/>
  </cols>
  <sheetData>
    <row r="1" spans="1:14" x14ac:dyDescent="0.25">
      <c r="E1" s="650"/>
    </row>
    <row r="2" spans="1:14" x14ac:dyDescent="0.25">
      <c r="E2" s="650"/>
    </row>
    <row r="3" spans="1:14" x14ac:dyDescent="0.25">
      <c r="E3" s="650"/>
    </row>
    <row r="4" spans="1:14" ht="81" customHeight="1" thickBot="1" x14ac:dyDescent="0.35">
      <c r="A4" s="652" t="s">
        <v>2676</v>
      </c>
      <c r="B4" s="8"/>
      <c r="C4" s="9"/>
      <c r="D4" s="8"/>
      <c r="E4" s="651"/>
      <c r="F4" s="6"/>
      <c r="G4" s="6"/>
      <c r="H4" s="6"/>
      <c r="I4" s="8"/>
      <c r="J4" s="10"/>
      <c r="K4" s="5"/>
      <c r="L4" s="5"/>
      <c r="M4" s="5"/>
      <c r="N4" s="708"/>
    </row>
    <row r="5" spans="1:14" ht="24.6" customHeight="1" thickBot="1" x14ac:dyDescent="0.3">
      <c r="A5" s="11" t="s">
        <v>0</v>
      </c>
      <c r="B5" s="21" t="s">
        <v>1</v>
      </c>
      <c r="C5" s="22" t="s">
        <v>2</v>
      </c>
      <c r="D5" s="12" t="s">
        <v>11</v>
      </c>
      <c r="E5" s="12" t="s">
        <v>12</v>
      </c>
      <c r="F5" s="12" t="s">
        <v>3</v>
      </c>
      <c r="G5" s="12" t="s">
        <v>13</v>
      </c>
      <c r="H5" s="12" t="s">
        <v>14</v>
      </c>
      <c r="I5" s="13" t="s">
        <v>4</v>
      </c>
      <c r="J5" s="14" t="s">
        <v>5</v>
      </c>
      <c r="K5" s="15" t="s">
        <v>2618</v>
      </c>
      <c r="L5" s="15" t="s">
        <v>2616</v>
      </c>
      <c r="M5" s="649" t="s">
        <v>15</v>
      </c>
      <c r="N5" s="708"/>
    </row>
    <row r="6" spans="1:14" x14ac:dyDescent="0.25">
      <c r="A6" s="524" t="s">
        <v>16</v>
      </c>
      <c r="B6" s="450" t="s">
        <v>16</v>
      </c>
      <c r="C6" s="525" t="s">
        <v>17</v>
      </c>
      <c r="D6" s="454" t="s">
        <v>18</v>
      </c>
      <c r="E6" s="454"/>
      <c r="F6" s="454" t="s">
        <v>6</v>
      </c>
      <c r="G6" s="454">
        <v>200</v>
      </c>
      <c r="H6" s="454" t="s">
        <v>19</v>
      </c>
      <c r="I6" s="410">
        <v>0.06</v>
      </c>
      <c r="J6" s="454">
        <v>0.6</v>
      </c>
      <c r="K6" s="454" t="s">
        <v>20</v>
      </c>
      <c r="L6" s="454" t="s">
        <v>2614</v>
      </c>
      <c r="M6" s="526">
        <v>22.6</v>
      </c>
      <c r="N6" s="709" t="s">
        <v>2539</v>
      </c>
    </row>
    <row r="7" spans="1:14" x14ac:dyDescent="0.25">
      <c r="A7" s="527" t="s">
        <v>21</v>
      </c>
      <c r="B7" s="442" t="s">
        <v>21</v>
      </c>
      <c r="C7" s="528" t="s">
        <v>22</v>
      </c>
      <c r="D7" s="529" t="s">
        <v>18</v>
      </c>
      <c r="E7" s="529"/>
      <c r="F7" s="529" t="s">
        <v>6</v>
      </c>
      <c r="G7" s="529">
        <v>400</v>
      </c>
      <c r="H7" s="529" t="s">
        <v>23</v>
      </c>
      <c r="I7" s="446">
        <v>0.06</v>
      </c>
      <c r="J7" s="446">
        <v>0.6</v>
      </c>
      <c r="K7" s="529" t="s">
        <v>20</v>
      </c>
      <c r="L7" s="529" t="s">
        <v>2614</v>
      </c>
      <c r="M7" s="447">
        <v>22.6</v>
      </c>
      <c r="N7" s="710"/>
    </row>
    <row r="8" spans="1:14" x14ac:dyDescent="0.25">
      <c r="A8" s="527" t="s">
        <v>24</v>
      </c>
      <c r="B8" s="442" t="s">
        <v>24</v>
      </c>
      <c r="C8" s="528" t="s">
        <v>25</v>
      </c>
      <c r="D8" s="418" t="s">
        <v>26</v>
      </c>
      <c r="E8" s="418"/>
      <c r="F8" s="448" t="s">
        <v>6</v>
      </c>
      <c r="G8" s="444">
        <v>500</v>
      </c>
      <c r="H8" s="445" t="s">
        <v>23</v>
      </c>
      <c r="I8" s="446">
        <v>0.04</v>
      </c>
      <c r="J8" s="446">
        <v>0.29699999999999999</v>
      </c>
      <c r="K8" s="529" t="s">
        <v>20</v>
      </c>
      <c r="L8" s="529" t="s">
        <v>2615</v>
      </c>
      <c r="M8" s="447">
        <v>24.09</v>
      </c>
      <c r="N8" s="710"/>
    </row>
    <row r="9" spans="1:14" x14ac:dyDescent="0.25">
      <c r="A9" s="530" t="s">
        <v>27</v>
      </c>
      <c r="B9" s="442" t="s">
        <v>27</v>
      </c>
      <c r="C9" s="528" t="s">
        <v>28</v>
      </c>
      <c r="D9" s="418" t="s">
        <v>29</v>
      </c>
      <c r="E9" s="418"/>
      <c r="F9" s="448" t="s">
        <v>6</v>
      </c>
      <c r="G9" s="444">
        <v>300</v>
      </c>
      <c r="H9" s="445" t="s">
        <v>23</v>
      </c>
      <c r="I9" s="446">
        <v>5.5E-2</v>
      </c>
      <c r="J9" s="446">
        <v>0.41599999999999998</v>
      </c>
      <c r="K9" s="529" t="s">
        <v>20</v>
      </c>
      <c r="L9" s="529" t="s">
        <v>2614</v>
      </c>
      <c r="M9" s="447">
        <v>26.91</v>
      </c>
      <c r="N9" s="710"/>
    </row>
    <row r="10" spans="1:14" x14ac:dyDescent="0.25">
      <c r="A10" s="530" t="s">
        <v>2648</v>
      </c>
      <c r="B10" s="442" t="s">
        <v>30</v>
      </c>
      <c r="C10" s="528" t="s">
        <v>31</v>
      </c>
      <c r="D10" s="418" t="s">
        <v>32</v>
      </c>
      <c r="E10" s="418"/>
      <c r="F10" s="448" t="s">
        <v>6</v>
      </c>
      <c r="G10" s="444">
        <v>200</v>
      </c>
      <c r="H10" s="445" t="s">
        <v>23</v>
      </c>
      <c r="I10" s="446">
        <v>0.08</v>
      </c>
      <c r="J10" s="446">
        <v>0.6</v>
      </c>
      <c r="K10" s="529" t="s">
        <v>20</v>
      </c>
      <c r="L10" s="529" t="s">
        <v>2614</v>
      </c>
      <c r="M10" s="447">
        <v>32.57</v>
      </c>
      <c r="N10" s="710"/>
    </row>
    <row r="11" spans="1:14" x14ac:dyDescent="0.25">
      <c r="A11" s="530" t="s">
        <v>33</v>
      </c>
      <c r="B11" s="442" t="s">
        <v>33</v>
      </c>
      <c r="C11" s="528" t="s">
        <v>34</v>
      </c>
      <c r="D11" s="418" t="s">
        <v>32</v>
      </c>
      <c r="E11" s="418"/>
      <c r="F11" s="448" t="s">
        <v>6</v>
      </c>
      <c r="G11" s="444">
        <v>400</v>
      </c>
      <c r="H11" s="445" t="s">
        <v>23</v>
      </c>
      <c r="I11" s="446">
        <v>0.08</v>
      </c>
      <c r="J11" s="446">
        <v>0.6</v>
      </c>
      <c r="K11" s="529" t="s">
        <v>20</v>
      </c>
      <c r="L11" s="529" t="s">
        <v>2614</v>
      </c>
      <c r="M11" s="447">
        <v>32.57</v>
      </c>
      <c r="N11" s="710"/>
    </row>
    <row r="12" spans="1:14" x14ac:dyDescent="0.25">
      <c r="A12" s="530" t="s">
        <v>35</v>
      </c>
      <c r="B12" s="442" t="s">
        <v>36</v>
      </c>
      <c r="C12" s="528" t="s">
        <v>37</v>
      </c>
      <c r="D12" s="418" t="s">
        <v>38</v>
      </c>
      <c r="E12" s="418"/>
      <c r="F12" s="448" t="s">
        <v>6</v>
      </c>
      <c r="G12" s="444">
        <v>200</v>
      </c>
      <c r="H12" s="445" t="s">
        <v>23</v>
      </c>
      <c r="I12" s="446">
        <v>0.09</v>
      </c>
      <c r="J12" s="446">
        <v>0.6</v>
      </c>
      <c r="K12" s="529" t="s">
        <v>20</v>
      </c>
      <c r="L12" s="529" t="s">
        <v>2615</v>
      </c>
      <c r="M12" s="447">
        <v>27.04</v>
      </c>
      <c r="N12" s="710"/>
    </row>
    <row r="13" spans="1:14" x14ac:dyDescent="0.25">
      <c r="A13" s="530" t="s">
        <v>2659</v>
      </c>
      <c r="B13" s="530" t="s">
        <v>2659</v>
      </c>
      <c r="C13" s="528" t="s">
        <v>2658</v>
      </c>
      <c r="D13" s="418" t="s">
        <v>38</v>
      </c>
      <c r="E13" s="418"/>
      <c r="F13" s="448" t="s">
        <v>6</v>
      </c>
      <c r="G13" s="444">
        <v>500</v>
      </c>
      <c r="H13" s="445" t="s">
        <v>23</v>
      </c>
      <c r="I13" s="446">
        <v>0.09</v>
      </c>
      <c r="J13" s="446">
        <v>0.6</v>
      </c>
      <c r="K13" s="529" t="s">
        <v>20</v>
      </c>
      <c r="L13" s="529" t="s">
        <v>2615</v>
      </c>
      <c r="M13" s="513">
        <v>27.04</v>
      </c>
      <c r="N13" s="710"/>
    </row>
    <row r="14" spans="1:14" x14ac:dyDescent="0.25">
      <c r="A14" s="530" t="s">
        <v>40</v>
      </c>
      <c r="B14" s="442" t="s">
        <v>41</v>
      </c>
      <c r="C14" s="528" t="s">
        <v>42</v>
      </c>
      <c r="D14" s="418" t="s">
        <v>43</v>
      </c>
      <c r="E14" s="418"/>
      <c r="F14" s="448" t="s">
        <v>6</v>
      </c>
      <c r="G14" s="444">
        <v>200</v>
      </c>
      <c r="H14" s="445" t="s">
        <v>23</v>
      </c>
      <c r="I14" s="446">
        <v>0.10199999999999999</v>
      </c>
      <c r="J14" s="446">
        <v>0.6</v>
      </c>
      <c r="K14" s="529" t="s">
        <v>20</v>
      </c>
      <c r="L14" s="529" t="s">
        <v>2615</v>
      </c>
      <c r="M14" s="513">
        <v>36.729999999999997</v>
      </c>
      <c r="N14" s="710"/>
    </row>
    <row r="15" spans="1:14" x14ac:dyDescent="0.25">
      <c r="A15" s="530" t="s">
        <v>2661</v>
      </c>
      <c r="B15" s="530" t="s">
        <v>2661</v>
      </c>
      <c r="C15" s="528" t="s">
        <v>2660</v>
      </c>
      <c r="D15" s="418" t="s">
        <v>43</v>
      </c>
      <c r="E15" s="418"/>
      <c r="F15" s="448" t="s">
        <v>6</v>
      </c>
      <c r="G15" s="444">
        <v>500</v>
      </c>
      <c r="H15" s="445" t="s">
        <v>23</v>
      </c>
      <c r="I15" s="446">
        <v>0.10199999999999999</v>
      </c>
      <c r="J15" s="446">
        <v>0.6</v>
      </c>
      <c r="K15" s="529" t="s">
        <v>20</v>
      </c>
      <c r="L15" s="529" t="s">
        <v>2615</v>
      </c>
      <c r="M15" s="513">
        <v>36.729999999999997</v>
      </c>
      <c r="N15" s="710"/>
    </row>
    <row r="16" spans="1:14" x14ac:dyDescent="0.25">
      <c r="A16" s="530" t="s">
        <v>44</v>
      </c>
      <c r="B16" s="530" t="s">
        <v>44</v>
      </c>
      <c r="C16" s="528" t="s">
        <v>45</v>
      </c>
      <c r="D16" s="418" t="s">
        <v>46</v>
      </c>
      <c r="E16" s="418"/>
      <c r="F16" s="448" t="s">
        <v>6</v>
      </c>
      <c r="G16" s="444">
        <v>200</v>
      </c>
      <c r="H16" s="445" t="s">
        <v>23</v>
      </c>
      <c r="I16" s="446">
        <v>0.108</v>
      </c>
      <c r="J16" s="446">
        <v>0.6</v>
      </c>
      <c r="K16" s="529" t="s">
        <v>20</v>
      </c>
      <c r="L16" s="529" t="s">
        <v>2615</v>
      </c>
      <c r="M16" s="513">
        <v>38.21</v>
      </c>
      <c r="N16" s="710"/>
    </row>
    <row r="17" spans="1:14" x14ac:dyDescent="0.25">
      <c r="A17" s="530" t="s">
        <v>2662</v>
      </c>
      <c r="B17" s="442" t="s">
        <v>2662</v>
      </c>
      <c r="C17" s="528" t="s">
        <v>2663</v>
      </c>
      <c r="D17" s="418" t="s">
        <v>46</v>
      </c>
      <c r="E17" s="418"/>
      <c r="F17" s="448" t="s">
        <v>6</v>
      </c>
      <c r="G17" s="444">
        <v>500</v>
      </c>
      <c r="H17" s="445" t="s">
        <v>23</v>
      </c>
      <c r="I17" s="446">
        <v>0.108</v>
      </c>
      <c r="J17" s="446">
        <v>0.6</v>
      </c>
      <c r="K17" s="529" t="s">
        <v>20</v>
      </c>
      <c r="L17" s="529" t="s">
        <v>2615</v>
      </c>
      <c r="M17" s="513">
        <v>38.21</v>
      </c>
      <c r="N17" s="710"/>
    </row>
    <row r="18" spans="1:14" x14ac:dyDescent="0.25">
      <c r="A18" s="441" t="s">
        <v>47</v>
      </c>
      <c r="B18" s="442" t="s">
        <v>48</v>
      </c>
      <c r="C18" s="528" t="s">
        <v>49</v>
      </c>
      <c r="D18" s="418" t="s">
        <v>50</v>
      </c>
      <c r="E18" s="418"/>
      <c r="F18" s="418" t="s">
        <v>6</v>
      </c>
      <c r="G18" s="444">
        <v>200</v>
      </c>
      <c r="H18" s="445" t="s">
        <v>23</v>
      </c>
      <c r="I18" s="446">
        <v>0.11700000000000001</v>
      </c>
      <c r="J18" s="446">
        <v>0.6</v>
      </c>
      <c r="K18" s="529" t="s">
        <v>20</v>
      </c>
      <c r="L18" s="529" t="s">
        <v>2615</v>
      </c>
      <c r="M18" s="513">
        <v>45.21</v>
      </c>
      <c r="N18" s="710"/>
    </row>
    <row r="19" spans="1:14" x14ac:dyDescent="0.25">
      <c r="A19" s="441" t="s">
        <v>2664</v>
      </c>
      <c r="B19" s="441" t="s">
        <v>2664</v>
      </c>
      <c r="C19" s="528" t="s">
        <v>2665</v>
      </c>
      <c r="D19" s="418" t="s">
        <v>50</v>
      </c>
      <c r="E19" s="418"/>
      <c r="F19" s="418" t="s">
        <v>6</v>
      </c>
      <c r="G19" s="444">
        <v>500</v>
      </c>
      <c r="H19" s="445" t="s">
        <v>23</v>
      </c>
      <c r="I19" s="446">
        <v>0.11700000000000001</v>
      </c>
      <c r="J19" s="446">
        <v>0.6</v>
      </c>
      <c r="K19" s="529" t="s">
        <v>20</v>
      </c>
      <c r="L19" s="529" t="s">
        <v>2615</v>
      </c>
      <c r="M19" s="513">
        <v>45.21</v>
      </c>
      <c r="N19" s="710"/>
    </row>
    <row r="20" spans="1:14" x14ac:dyDescent="0.25">
      <c r="A20" s="533" t="s">
        <v>51</v>
      </c>
      <c r="B20" s="534" t="s">
        <v>51</v>
      </c>
      <c r="C20" s="535" t="s">
        <v>52</v>
      </c>
      <c r="D20" s="456" t="s">
        <v>53</v>
      </c>
      <c r="E20" s="456"/>
      <c r="F20" s="456" t="s">
        <v>6</v>
      </c>
      <c r="G20" s="522">
        <v>200</v>
      </c>
      <c r="H20" s="445" t="s">
        <v>23</v>
      </c>
      <c r="I20" s="456">
        <v>0.112</v>
      </c>
      <c r="J20" s="536">
        <v>0.6</v>
      </c>
      <c r="K20" s="529" t="s">
        <v>20</v>
      </c>
      <c r="L20" s="529" t="s">
        <v>2615</v>
      </c>
      <c r="M20" s="513">
        <v>31.34</v>
      </c>
      <c r="N20" s="710"/>
    </row>
    <row r="21" spans="1:14" x14ac:dyDescent="0.25">
      <c r="A21" s="533" t="s">
        <v>54</v>
      </c>
      <c r="B21" s="534" t="s">
        <v>54</v>
      </c>
      <c r="C21" s="535" t="s">
        <v>55</v>
      </c>
      <c r="D21" s="456" t="s">
        <v>53</v>
      </c>
      <c r="E21" s="456"/>
      <c r="F21" s="456" t="s">
        <v>6</v>
      </c>
      <c r="G21" s="522">
        <v>400</v>
      </c>
      <c r="H21" s="445" t="s">
        <v>23</v>
      </c>
      <c r="I21" s="456">
        <v>0.112</v>
      </c>
      <c r="J21" s="536">
        <v>0.6</v>
      </c>
      <c r="K21" s="529" t="s">
        <v>20</v>
      </c>
      <c r="L21" s="529" t="s">
        <v>2615</v>
      </c>
      <c r="M21" s="513">
        <v>31.34</v>
      </c>
      <c r="N21" s="710"/>
    </row>
    <row r="22" spans="1:14" ht="15.75" thickBot="1" x14ac:dyDescent="0.3">
      <c r="A22" s="537" t="s">
        <v>56</v>
      </c>
      <c r="B22" s="637" t="s">
        <v>56</v>
      </c>
      <c r="C22" s="538" t="s">
        <v>57</v>
      </c>
      <c r="D22" s="515" t="s">
        <v>58</v>
      </c>
      <c r="E22" s="515"/>
      <c r="F22" s="515" t="s">
        <v>6</v>
      </c>
      <c r="G22" s="539">
        <v>200</v>
      </c>
      <c r="H22" s="466" t="s">
        <v>23</v>
      </c>
      <c r="I22" s="515">
        <v>0.154</v>
      </c>
      <c r="J22" s="540">
        <v>0.6</v>
      </c>
      <c r="K22" s="638" t="s">
        <v>20</v>
      </c>
      <c r="L22" s="638" t="s">
        <v>2615</v>
      </c>
      <c r="M22" s="516">
        <v>56.42</v>
      </c>
      <c r="N22" s="711"/>
    </row>
    <row r="23" spans="1:14" s="25" customFormat="1" x14ac:dyDescent="0.25">
      <c r="A23" s="629" t="s">
        <v>61</v>
      </c>
      <c r="B23" s="630">
        <v>94020</v>
      </c>
      <c r="C23" s="631" t="s">
        <v>62</v>
      </c>
      <c r="D23" s="406" t="s">
        <v>63</v>
      </c>
      <c r="E23" s="406" t="s">
        <v>64</v>
      </c>
      <c r="F23" s="406" t="s">
        <v>65</v>
      </c>
      <c r="G23" s="632">
        <v>10</v>
      </c>
      <c r="H23" s="633" t="s">
        <v>39</v>
      </c>
      <c r="I23" s="634">
        <v>0.6</v>
      </c>
      <c r="J23" s="634">
        <v>36.18</v>
      </c>
      <c r="K23" s="23" t="s">
        <v>20</v>
      </c>
      <c r="L23" s="635" t="s">
        <v>2614</v>
      </c>
      <c r="M23" s="636">
        <v>209</v>
      </c>
      <c r="N23" s="712" t="s">
        <v>2540</v>
      </c>
    </row>
    <row r="24" spans="1:14" s="25" customFormat="1" x14ac:dyDescent="0.25">
      <c r="A24" s="626" t="s">
        <v>66</v>
      </c>
      <c r="B24" s="619" t="s">
        <v>66</v>
      </c>
      <c r="C24" s="620" t="s">
        <v>67</v>
      </c>
      <c r="D24" s="621" t="s">
        <v>68</v>
      </c>
      <c r="E24" s="621"/>
      <c r="F24" s="621" t="s">
        <v>7</v>
      </c>
      <c r="G24" s="622">
        <v>50</v>
      </c>
      <c r="H24" s="627" t="s">
        <v>23</v>
      </c>
      <c r="I24" s="623">
        <v>2.5299999999999998</v>
      </c>
      <c r="J24" s="623">
        <v>2.5</v>
      </c>
      <c r="K24" s="624" t="s">
        <v>20</v>
      </c>
      <c r="L24" s="628" t="s">
        <v>2614</v>
      </c>
      <c r="M24" s="513">
        <v>1090</v>
      </c>
      <c r="N24" s="713"/>
    </row>
    <row r="25" spans="1:14" s="25" customFormat="1" x14ac:dyDescent="0.25">
      <c r="A25" s="521" t="s">
        <v>69</v>
      </c>
      <c r="B25" s="442" t="s">
        <v>69</v>
      </c>
      <c r="C25" s="443" t="s">
        <v>70</v>
      </c>
      <c r="D25" s="418" t="s">
        <v>71</v>
      </c>
      <c r="E25" s="418" t="s">
        <v>72</v>
      </c>
      <c r="F25" s="418" t="s">
        <v>7</v>
      </c>
      <c r="G25" s="444">
        <v>14</v>
      </c>
      <c r="H25" s="522" t="s">
        <v>19</v>
      </c>
      <c r="I25" s="446">
        <v>1.31</v>
      </c>
      <c r="J25" s="446">
        <v>18.2</v>
      </c>
      <c r="K25" s="23" t="s">
        <v>20</v>
      </c>
      <c r="L25" s="529" t="s">
        <v>2614</v>
      </c>
      <c r="M25" s="447">
        <v>290</v>
      </c>
      <c r="N25" s="713"/>
    </row>
    <row r="26" spans="1:14" s="25" customFormat="1" x14ac:dyDescent="0.25">
      <c r="A26" s="519" t="s">
        <v>69</v>
      </c>
      <c r="B26" s="434" t="s">
        <v>69</v>
      </c>
      <c r="C26" s="435" t="s">
        <v>70</v>
      </c>
      <c r="D26" s="436" t="s">
        <v>71</v>
      </c>
      <c r="E26" s="436" t="s">
        <v>72</v>
      </c>
      <c r="F26" s="436" t="s">
        <v>2666</v>
      </c>
      <c r="G26" s="437">
        <v>15.68</v>
      </c>
      <c r="H26" s="438" t="s">
        <v>19</v>
      </c>
      <c r="I26" s="439">
        <v>1.31</v>
      </c>
      <c r="J26" s="439">
        <v>18.2</v>
      </c>
      <c r="K26" s="37" t="s">
        <v>20</v>
      </c>
      <c r="L26" s="639" t="s">
        <v>2614</v>
      </c>
      <c r="M26" s="440">
        <v>258.93</v>
      </c>
      <c r="N26" s="713"/>
    </row>
    <row r="27" spans="1:14" s="16" customFormat="1" x14ac:dyDescent="0.25">
      <c r="A27" s="521" t="s">
        <v>73</v>
      </c>
      <c r="B27" s="442" t="s">
        <v>73</v>
      </c>
      <c r="C27" s="443" t="s">
        <v>74</v>
      </c>
      <c r="D27" s="418" t="s">
        <v>75</v>
      </c>
      <c r="E27" s="418" t="s">
        <v>72</v>
      </c>
      <c r="F27" s="418" t="s">
        <v>7</v>
      </c>
      <c r="G27" s="444">
        <v>14</v>
      </c>
      <c r="H27" s="522" t="s">
        <v>19</v>
      </c>
      <c r="I27" s="446">
        <v>1.3</v>
      </c>
      <c r="J27" s="446">
        <v>21.84</v>
      </c>
      <c r="K27" s="23" t="s">
        <v>20</v>
      </c>
      <c r="L27" s="529" t="s">
        <v>2614</v>
      </c>
      <c r="M27" s="447">
        <v>390</v>
      </c>
      <c r="N27" s="713"/>
    </row>
    <row r="28" spans="1:14" s="16" customFormat="1" x14ac:dyDescent="0.25">
      <c r="A28" s="519" t="s">
        <v>73</v>
      </c>
      <c r="B28" s="434" t="s">
        <v>73</v>
      </c>
      <c r="C28" s="435" t="s">
        <v>74</v>
      </c>
      <c r="D28" s="436" t="s">
        <v>75</v>
      </c>
      <c r="E28" s="436" t="s">
        <v>72</v>
      </c>
      <c r="F28" s="436" t="s">
        <v>2666</v>
      </c>
      <c r="G28" s="437">
        <v>15.68</v>
      </c>
      <c r="H28" s="438" t="s">
        <v>19</v>
      </c>
      <c r="I28" s="439">
        <v>1.3</v>
      </c>
      <c r="J28" s="439">
        <v>21.84</v>
      </c>
      <c r="K28" s="37" t="s">
        <v>20</v>
      </c>
      <c r="L28" s="639" t="s">
        <v>2614</v>
      </c>
      <c r="M28" s="440">
        <v>348.21</v>
      </c>
      <c r="N28" s="713"/>
    </row>
    <row r="29" spans="1:14" s="25" customFormat="1" x14ac:dyDescent="0.25">
      <c r="A29" s="521" t="s">
        <v>76</v>
      </c>
      <c r="B29" s="442" t="s">
        <v>77</v>
      </c>
      <c r="C29" s="443" t="s">
        <v>78</v>
      </c>
      <c r="D29" s="418" t="s">
        <v>79</v>
      </c>
      <c r="E29" s="418" t="s">
        <v>72</v>
      </c>
      <c r="F29" s="418" t="s">
        <v>7</v>
      </c>
      <c r="G29" s="444">
        <v>8</v>
      </c>
      <c r="H29" s="456" t="s">
        <v>19</v>
      </c>
      <c r="I29" s="446">
        <v>1.75</v>
      </c>
      <c r="J29" s="446">
        <v>57.08</v>
      </c>
      <c r="K29" s="23" t="s">
        <v>20</v>
      </c>
      <c r="L29" s="529" t="s">
        <v>2614</v>
      </c>
      <c r="M29" s="513">
        <v>420</v>
      </c>
      <c r="N29" s="713"/>
    </row>
    <row r="30" spans="1:14" s="25" customFormat="1" x14ac:dyDescent="0.25">
      <c r="A30" s="519" t="s">
        <v>76</v>
      </c>
      <c r="B30" s="434" t="s">
        <v>77</v>
      </c>
      <c r="C30" s="435" t="s">
        <v>78</v>
      </c>
      <c r="D30" s="436" t="s">
        <v>79</v>
      </c>
      <c r="E30" s="436" t="s">
        <v>72</v>
      </c>
      <c r="F30" s="436" t="s">
        <v>2666</v>
      </c>
      <c r="G30" s="437">
        <v>8.9600000000000009</v>
      </c>
      <c r="H30" s="438" t="s">
        <v>19</v>
      </c>
      <c r="I30" s="439">
        <v>1.75</v>
      </c>
      <c r="J30" s="439">
        <v>57.08</v>
      </c>
      <c r="K30" s="37" t="s">
        <v>20</v>
      </c>
      <c r="L30" s="639" t="s">
        <v>2614</v>
      </c>
      <c r="M30" s="440">
        <v>375</v>
      </c>
      <c r="N30" s="713"/>
    </row>
    <row r="31" spans="1:14" x14ac:dyDescent="0.25">
      <c r="A31" s="618" t="s">
        <v>80</v>
      </c>
      <c r="B31" s="619" t="s">
        <v>80</v>
      </c>
      <c r="C31" s="620" t="s">
        <v>81</v>
      </c>
      <c r="D31" s="621" t="s">
        <v>82</v>
      </c>
      <c r="E31" s="621"/>
      <c r="F31" s="621" t="s">
        <v>7</v>
      </c>
      <c r="G31" s="622">
        <v>17</v>
      </c>
      <c r="H31" s="456" t="s">
        <v>19</v>
      </c>
      <c r="I31" s="623">
        <v>0.47599999999999998</v>
      </c>
      <c r="J31" s="623">
        <v>16.579999999999998</v>
      </c>
      <c r="K31" s="624" t="s">
        <v>20</v>
      </c>
      <c r="L31" s="625" t="s">
        <v>2615</v>
      </c>
      <c r="M31" s="513">
        <v>538.55999999999995</v>
      </c>
      <c r="N31" s="713"/>
    </row>
    <row r="32" spans="1:14" x14ac:dyDescent="0.25">
      <c r="A32" s="618" t="s">
        <v>83</v>
      </c>
      <c r="B32" s="619" t="s">
        <v>83</v>
      </c>
      <c r="C32" s="620" t="s">
        <v>84</v>
      </c>
      <c r="D32" s="621" t="s">
        <v>85</v>
      </c>
      <c r="E32" s="621"/>
      <c r="F32" s="621" t="s">
        <v>7</v>
      </c>
      <c r="G32" s="622">
        <v>34</v>
      </c>
      <c r="H32" s="456" t="s">
        <v>19</v>
      </c>
      <c r="I32" s="623">
        <v>0.11899999999999999</v>
      </c>
      <c r="J32" s="623">
        <v>4.1399999999999997</v>
      </c>
      <c r="K32" s="624" t="s">
        <v>20</v>
      </c>
      <c r="L32" s="625" t="s">
        <v>2615</v>
      </c>
      <c r="M32" s="513">
        <v>287.43</v>
      </c>
      <c r="N32" s="713"/>
    </row>
    <row r="33" spans="1:14" x14ac:dyDescent="0.25">
      <c r="A33" s="618" t="s">
        <v>86</v>
      </c>
      <c r="B33" s="619" t="s">
        <v>86</v>
      </c>
      <c r="C33" s="620" t="s">
        <v>87</v>
      </c>
      <c r="D33" s="621" t="s">
        <v>88</v>
      </c>
      <c r="E33" s="621"/>
      <c r="F33" s="621" t="s">
        <v>7</v>
      </c>
      <c r="G33" s="622">
        <v>34</v>
      </c>
      <c r="H33" s="456" t="s">
        <v>19</v>
      </c>
      <c r="I33" s="623">
        <v>0.158</v>
      </c>
      <c r="J33" s="623">
        <v>5.53</v>
      </c>
      <c r="K33" s="624" t="s">
        <v>20</v>
      </c>
      <c r="L33" s="625" t="s">
        <v>2615</v>
      </c>
      <c r="M33" s="513">
        <v>343.53</v>
      </c>
      <c r="N33" s="713"/>
    </row>
    <row r="34" spans="1:14" ht="15.75" thickBot="1" x14ac:dyDescent="0.3">
      <c r="A34" s="523" t="s">
        <v>89</v>
      </c>
      <c r="B34" s="514" t="s">
        <v>89</v>
      </c>
      <c r="C34" s="463" t="s">
        <v>90</v>
      </c>
      <c r="D34" s="464" t="s">
        <v>91</v>
      </c>
      <c r="E34" s="464" t="s">
        <v>92</v>
      </c>
      <c r="F34" s="464" t="s">
        <v>7</v>
      </c>
      <c r="G34" s="465">
        <v>16</v>
      </c>
      <c r="H34" s="515" t="s">
        <v>19</v>
      </c>
      <c r="I34" s="467">
        <v>0.84</v>
      </c>
      <c r="J34" s="467">
        <v>11.44</v>
      </c>
      <c r="K34" s="34" t="s">
        <v>20</v>
      </c>
      <c r="L34" s="585" t="s">
        <v>2614</v>
      </c>
      <c r="M34" s="516">
        <v>550.98</v>
      </c>
      <c r="N34" s="714"/>
    </row>
    <row r="35" spans="1:14" x14ac:dyDescent="0.25">
      <c r="A35" s="490" t="s">
        <v>106</v>
      </c>
      <c r="B35" s="491" t="s">
        <v>107</v>
      </c>
      <c r="C35" s="492" t="s">
        <v>108</v>
      </c>
      <c r="D35" s="493" t="s">
        <v>109</v>
      </c>
      <c r="E35" s="493" t="s">
        <v>110</v>
      </c>
      <c r="F35" s="494" t="s">
        <v>7</v>
      </c>
      <c r="G35" s="495">
        <v>1</v>
      </c>
      <c r="H35" s="510" t="s">
        <v>19</v>
      </c>
      <c r="I35" s="497">
        <v>1.8</v>
      </c>
      <c r="J35" s="497">
        <v>6</v>
      </c>
      <c r="K35" s="498" t="s">
        <v>20</v>
      </c>
      <c r="L35" s="588" t="s">
        <v>2614</v>
      </c>
      <c r="M35" s="499">
        <v>4007.55</v>
      </c>
      <c r="N35" s="696" t="s">
        <v>2541</v>
      </c>
    </row>
    <row r="36" spans="1:14" x14ac:dyDescent="0.25">
      <c r="A36" s="421" t="s">
        <v>111</v>
      </c>
      <c r="B36" s="422" t="s">
        <v>112</v>
      </c>
      <c r="C36" s="423" t="s">
        <v>113</v>
      </c>
      <c r="D36" s="424" t="s">
        <v>114</v>
      </c>
      <c r="E36" s="424" t="s">
        <v>115</v>
      </c>
      <c r="F36" s="459" t="s">
        <v>7</v>
      </c>
      <c r="G36" s="425">
        <v>1</v>
      </c>
      <c r="H36" s="426" t="s">
        <v>19</v>
      </c>
      <c r="I36" s="427">
        <v>2</v>
      </c>
      <c r="J36" s="427">
        <v>6</v>
      </c>
      <c r="K36" s="36" t="s">
        <v>20</v>
      </c>
      <c r="L36" s="587" t="s">
        <v>2614</v>
      </c>
      <c r="M36" s="428">
        <v>5511.54</v>
      </c>
      <c r="N36" s="697"/>
    </row>
    <row r="37" spans="1:14" x14ac:dyDescent="0.25">
      <c r="A37" s="421" t="s">
        <v>116</v>
      </c>
      <c r="B37" s="422" t="s">
        <v>117</v>
      </c>
      <c r="C37" s="423" t="s">
        <v>118</v>
      </c>
      <c r="D37" s="424" t="s">
        <v>119</v>
      </c>
      <c r="E37" s="424" t="s">
        <v>120</v>
      </c>
      <c r="F37" s="459" t="s">
        <v>7</v>
      </c>
      <c r="G37" s="425">
        <v>1</v>
      </c>
      <c r="H37" s="426" t="s">
        <v>19</v>
      </c>
      <c r="I37" s="427">
        <v>2.5</v>
      </c>
      <c r="J37" s="427">
        <v>8</v>
      </c>
      <c r="K37" s="36" t="s">
        <v>20</v>
      </c>
      <c r="L37" s="587" t="s">
        <v>2614</v>
      </c>
      <c r="M37" s="428">
        <v>6681.31</v>
      </c>
      <c r="N37" s="697"/>
    </row>
    <row r="38" spans="1:14" x14ac:dyDescent="0.25">
      <c r="A38" s="421" t="s">
        <v>121</v>
      </c>
      <c r="B38" s="422" t="s">
        <v>122</v>
      </c>
      <c r="C38" s="423" t="s">
        <v>123</v>
      </c>
      <c r="D38" s="424" t="s">
        <v>124</v>
      </c>
      <c r="E38" s="424" t="s">
        <v>125</v>
      </c>
      <c r="F38" s="459" t="s">
        <v>7</v>
      </c>
      <c r="G38" s="425">
        <v>1</v>
      </c>
      <c r="H38" s="426" t="s">
        <v>19</v>
      </c>
      <c r="I38" s="427">
        <v>3</v>
      </c>
      <c r="J38" s="427">
        <v>8</v>
      </c>
      <c r="K38" s="36" t="s">
        <v>20</v>
      </c>
      <c r="L38" s="587" t="s">
        <v>2614</v>
      </c>
      <c r="M38" s="428">
        <v>7851.08</v>
      </c>
      <c r="N38" s="697"/>
    </row>
    <row r="39" spans="1:14" x14ac:dyDescent="0.25">
      <c r="A39" s="421" t="s">
        <v>126</v>
      </c>
      <c r="B39" s="422" t="s">
        <v>127</v>
      </c>
      <c r="C39" s="423" t="s">
        <v>128</v>
      </c>
      <c r="D39" s="424" t="s">
        <v>129</v>
      </c>
      <c r="E39" s="424" t="s">
        <v>130</v>
      </c>
      <c r="F39" s="459" t="s">
        <v>7</v>
      </c>
      <c r="G39" s="425">
        <v>1</v>
      </c>
      <c r="H39" s="426" t="s">
        <v>19</v>
      </c>
      <c r="I39" s="427">
        <v>3.5</v>
      </c>
      <c r="J39" s="427">
        <v>8</v>
      </c>
      <c r="K39" s="36" t="s">
        <v>20</v>
      </c>
      <c r="L39" s="587" t="s">
        <v>2614</v>
      </c>
      <c r="M39" s="428">
        <v>8686.6299999999992</v>
      </c>
      <c r="N39" s="697"/>
    </row>
    <row r="40" spans="1:14" x14ac:dyDescent="0.25">
      <c r="A40" s="421" t="s">
        <v>131</v>
      </c>
      <c r="B40" s="422" t="s">
        <v>132</v>
      </c>
      <c r="C40" s="423" t="s">
        <v>133</v>
      </c>
      <c r="D40" s="424" t="s">
        <v>134</v>
      </c>
      <c r="E40" s="424" t="s">
        <v>135</v>
      </c>
      <c r="F40" s="459" t="s">
        <v>7</v>
      </c>
      <c r="G40" s="425">
        <v>1</v>
      </c>
      <c r="H40" s="426" t="s">
        <v>19</v>
      </c>
      <c r="I40" s="427">
        <v>4</v>
      </c>
      <c r="J40" s="427">
        <v>10</v>
      </c>
      <c r="K40" s="36" t="s">
        <v>20</v>
      </c>
      <c r="L40" s="587" t="s">
        <v>2614</v>
      </c>
      <c r="M40" s="428">
        <v>11476.51</v>
      </c>
      <c r="N40" s="697"/>
    </row>
    <row r="41" spans="1:14" x14ac:dyDescent="0.25">
      <c r="A41" s="421" t="s">
        <v>136</v>
      </c>
      <c r="B41" s="422" t="s">
        <v>137</v>
      </c>
      <c r="C41" s="423" t="s">
        <v>138</v>
      </c>
      <c r="D41" s="424" t="s">
        <v>139</v>
      </c>
      <c r="E41" s="424" t="s">
        <v>140</v>
      </c>
      <c r="F41" s="459" t="s">
        <v>7</v>
      </c>
      <c r="G41" s="425">
        <v>1</v>
      </c>
      <c r="H41" s="426" t="s">
        <v>19</v>
      </c>
      <c r="I41" s="427">
        <v>4.5</v>
      </c>
      <c r="J41" s="427">
        <v>10</v>
      </c>
      <c r="K41" s="36" t="s">
        <v>20</v>
      </c>
      <c r="L41" s="587" t="s">
        <v>2614</v>
      </c>
      <c r="M41" s="428">
        <v>13350.23</v>
      </c>
      <c r="N41" s="697"/>
    </row>
    <row r="42" spans="1:14" x14ac:dyDescent="0.25">
      <c r="A42" s="421" t="s">
        <v>141</v>
      </c>
      <c r="B42" s="422" t="s">
        <v>142</v>
      </c>
      <c r="C42" s="423" t="s">
        <v>143</v>
      </c>
      <c r="D42" s="424" t="s">
        <v>144</v>
      </c>
      <c r="E42" s="424" t="s">
        <v>145</v>
      </c>
      <c r="F42" s="459" t="s">
        <v>7</v>
      </c>
      <c r="G42" s="425">
        <v>1</v>
      </c>
      <c r="H42" s="426" t="s">
        <v>19</v>
      </c>
      <c r="I42" s="427">
        <v>5</v>
      </c>
      <c r="J42" s="427">
        <v>10</v>
      </c>
      <c r="K42" s="36" t="s">
        <v>20</v>
      </c>
      <c r="L42" s="587" t="s">
        <v>2614</v>
      </c>
      <c r="M42" s="428">
        <v>13699.93</v>
      </c>
      <c r="N42" s="697"/>
    </row>
    <row r="43" spans="1:14" x14ac:dyDescent="0.25">
      <c r="A43" s="421" t="s">
        <v>146</v>
      </c>
      <c r="B43" s="422" t="s">
        <v>147</v>
      </c>
      <c r="C43" s="423" t="s">
        <v>148</v>
      </c>
      <c r="D43" s="424" t="s">
        <v>149</v>
      </c>
      <c r="E43" s="424" t="s">
        <v>150</v>
      </c>
      <c r="F43" s="459" t="s">
        <v>7</v>
      </c>
      <c r="G43" s="425">
        <v>1</v>
      </c>
      <c r="H43" s="426" t="s">
        <v>19</v>
      </c>
      <c r="I43" s="427">
        <v>5.5</v>
      </c>
      <c r="J43" s="427">
        <v>10</v>
      </c>
      <c r="K43" s="36" t="s">
        <v>20</v>
      </c>
      <c r="L43" s="587" t="s">
        <v>2614</v>
      </c>
      <c r="M43" s="428">
        <v>14869.69</v>
      </c>
      <c r="N43" s="697"/>
    </row>
    <row r="44" spans="1:14" ht="15.75" thickBot="1" x14ac:dyDescent="0.3">
      <c r="A44" s="501" t="s">
        <v>151</v>
      </c>
      <c r="B44" s="502" t="s">
        <v>152</v>
      </c>
      <c r="C44" s="503" t="s">
        <v>153</v>
      </c>
      <c r="D44" s="504" t="s">
        <v>154</v>
      </c>
      <c r="E44" s="504" t="s">
        <v>155</v>
      </c>
      <c r="F44" s="517" t="s">
        <v>7</v>
      </c>
      <c r="G44" s="505">
        <v>1</v>
      </c>
      <c r="H44" s="511" t="s">
        <v>19</v>
      </c>
      <c r="I44" s="507">
        <v>6</v>
      </c>
      <c r="J44" s="507">
        <v>10</v>
      </c>
      <c r="K44" s="508" t="s">
        <v>20</v>
      </c>
      <c r="L44" s="589" t="s">
        <v>2614</v>
      </c>
      <c r="M44" s="509">
        <v>16540.79</v>
      </c>
      <c r="N44" s="698"/>
    </row>
    <row r="45" spans="1:14" x14ac:dyDescent="0.25">
      <c r="A45" s="449" t="s">
        <v>156</v>
      </c>
      <c r="B45" s="450" t="s">
        <v>157</v>
      </c>
      <c r="C45" s="451" t="s">
        <v>158</v>
      </c>
      <c r="D45" s="409" t="s">
        <v>159</v>
      </c>
      <c r="E45" s="409" t="s">
        <v>160</v>
      </c>
      <c r="F45" s="409" t="s">
        <v>7</v>
      </c>
      <c r="G45" s="452">
        <v>1</v>
      </c>
      <c r="H45" s="453" t="s">
        <v>19</v>
      </c>
      <c r="I45" s="410">
        <v>1.5</v>
      </c>
      <c r="J45" s="410">
        <v>8</v>
      </c>
      <c r="K45" s="454" t="s">
        <v>20</v>
      </c>
      <c r="L45" s="583" t="s">
        <v>2614</v>
      </c>
      <c r="M45" s="512">
        <v>2911.41</v>
      </c>
      <c r="N45" s="696" t="s">
        <v>2542</v>
      </c>
    </row>
    <row r="46" spans="1:14" x14ac:dyDescent="0.25">
      <c r="A46" s="441" t="s">
        <v>161</v>
      </c>
      <c r="B46" s="442">
        <v>95403</v>
      </c>
      <c r="C46" s="443" t="s">
        <v>162</v>
      </c>
      <c r="D46" s="418" t="s">
        <v>109</v>
      </c>
      <c r="E46" s="418" t="s">
        <v>110</v>
      </c>
      <c r="F46" s="418" t="s">
        <v>7</v>
      </c>
      <c r="G46" s="444">
        <v>1</v>
      </c>
      <c r="H46" s="456" t="s">
        <v>19</v>
      </c>
      <c r="I46" s="446">
        <v>2</v>
      </c>
      <c r="J46" s="446">
        <v>8</v>
      </c>
      <c r="K46" s="23" t="s">
        <v>20</v>
      </c>
      <c r="L46" s="584" t="s">
        <v>2614</v>
      </c>
      <c r="M46" s="513">
        <v>3482.36</v>
      </c>
      <c r="N46" s="697"/>
    </row>
    <row r="47" spans="1:14" x14ac:dyDescent="0.25">
      <c r="A47" s="441" t="s">
        <v>163</v>
      </c>
      <c r="B47" s="442">
        <v>95404</v>
      </c>
      <c r="C47" s="443" t="s">
        <v>164</v>
      </c>
      <c r="D47" s="418" t="s">
        <v>114</v>
      </c>
      <c r="E47" s="418" t="s">
        <v>115</v>
      </c>
      <c r="F47" s="418" t="s">
        <v>7</v>
      </c>
      <c r="G47" s="444">
        <v>1</v>
      </c>
      <c r="H47" s="456" t="s">
        <v>19</v>
      </c>
      <c r="I47" s="446">
        <v>2.2999999999999998</v>
      </c>
      <c r="J47" s="446">
        <v>8</v>
      </c>
      <c r="K47" s="23" t="s">
        <v>20</v>
      </c>
      <c r="L47" s="584" t="s">
        <v>2614</v>
      </c>
      <c r="M47" s="513">
        <v>4052.04</v>
      </c>
      <c r="N47" s="697"/>
    </row>
    <row r="48" spans="1:14" x14ac:dyDescent="0.25">
      <c r="A48" s="441" t="s">
        <v>165</v>
      </c>
      <c r="B48" s="442" t="s">
        <v>166</v>
      </c>
      <c r="C48" s="443" t="s">
        <v>167</v>
      </c>
      <c r="D48" s="418" t="s">
        <v>119</v>
      </c>
      <c r="E48" s="418" t="s">
        <v>120</v>
      </c>
      <c r="F48" s="418" t="s">
        <v>7</v>
      </c>
      <c r="G48" s="444">
        <v>1</v>
      </c>
      <c r="H48" s="456" t="s">
        <v>19</v>
      </c>
      <c r="I48" s="446">
        <v>2.7</v>
      </c>
      <c r="J48" s="446">
        <v>9</v>
      </c>
      <c r="K48" s="23" t="s">
        <v>20</v>
      </c>
      <c r="L48" s="584" t="s">
        <v>2614</v>
      </c>
      <c r="M48" s="513">
        <v>4623.0200000000004</v>
      </c>
      <c r="N48" s="697"/>
    </row>
    <row r="49" spans="1:14" x14ac:dyDescent="0.25">
      <c r="A49" s="441" t="s">
        <v>168</v>
      </c>
      <c r="B49" s="442" t="s">
        <v>169</v>
      </c>
      <c r="C49" s="443" t="s">
        <v>170</v>
      </c>
      <c r="D49" s="418" t="s">
        <v>124</v>
      </c>
      <c r="E49" s="418" t="s">
        <v>125</v>
      </c>
      <c r="F49" s="418" t="s">
        <v>7</v>
      </c>
      <c r="G49" s="444">
        <v>1</v>
      </c>
      <c r="H49" s="456" t="s">
        <v>19</v>
      </c>
      <c r="I49" s="446">
        <v>3</v>
      </c>
      <c r="J49" s="446">
        <v>11.5</v>
      </c>
      <c r="K49" s="23" t="s">
        <v>20</v>
      </c>
      <c r="L49" s="584" t="s">
        <v>2614</v>
      </c>
      <c r="M49" s="513">
        <v>5193.9799999999996</v>
      </c>
      <c r="N49" s="697"/>
    </row>
    <row r="50" spans="1:14" x14ac:dyDescent="0.25">
      <c r="A50" s="441" t="s">
        <v>171</v>
      </c>
      <c r="B50" s="442" t="s">
        <v>172</v>
      </c>
      <c r="C50" s="443" t="s">
        <v>173</v>
      </c>
      <c r="D50" s="418" t="s">
        <v>129</v>
      </c>
      <c r="E50" s="418" t="s">
        <v>130</v>
      </c>
      <c r="F50" s="418" t="s">
        <v>7</v>
      </c>
      <c r="G50" s="444">
        <v>1</v>
      </c>
      <c r="H50" s="456" t="s">
        <v>19</v>
      </c>
      <c r="I50" s="446">
        <v>3.4</v>
      </c>
      <c r="J50" s="446">
        <v>11.5</v>
      </c>
      <c r="K50" s="23" t="s">
        <v>20</v>
      </c>
      <c r="L50" s="584" t="s">
        <v>2614</v>
      </c>
      <c r="M50" s="513">
        <v>5763.66</v>
      </c>
      <c r="N50" s="697"/>
    </row>
    <row r="51" spans="1:14" x14ac:dyDescent="0.25">
      <c r="A51" s="441" t="s">
        <v>174</v>
      </c>
      <c r="B51" s="442" t="s">
        <v>175</v>
      </c>
      <c r="C51" s="443" t="s">
        <v>176</v>
      </c>
      <c r="D51" s="418" t="s">
        <v>134</v>
      </c>
      <c r="E51" s="418" t="s">
        <v>135</v>
      </c>
      <c r="F51" s="418" t="s">
        <v>7</v>
      </c>
      <c r="G51" s="444">
        <v>1</v>
      </c>
      <c r="H51" s="456" t="s">
        <v>19</v>
      </c>
      <c r="I51" s="446">
        <v>3.7</v>
      </c>
      <c r="J51" s="446">
        <v>13.5</v>
      </c>
      <c r="K51" s="23" t="s">
        <v>20</v>
      </c>
      <c r="L51" s="584" t="s">
        <v>2614</v>
      </c>
      <c r="M51" s="513">
        <v>6330.75</v>
      </c>
      <c r="N51" s="697"/>
    </row>
    <row r="52" spans="1:14" x14ac:dyDescent="0.25">
      <c r="A52" s="441" t="s">
        <v>177</v>
      </c>
      <c r="B52" s="442" t="s">
        <v>178</v>
      </c>
      <c r="C52" s="443" t="s">
        <v>179</v>
      </c>
      <c r="D52" s="418" t="s">
        <v>139</v>
      </c>
      <c r="E52" s="418" t="s">
        <v>140</v>
      </c>
      <c r="F52" s="418" t="s">
        <v>7</v>
      </c>
      <c r="G52" s="444">
        <v>1</v>
      </c>
      <c r="H52" s="456" t="s">
        <v>19</v>
      </c>
      <c r="I52" s="446">
        <v>4.0999999999999996</v>
      </c>
      <c r="J52" s="446">
        <v>13.5</v>
      </c>
      <c r="K52" s="23" t="s">
        <v>20</v>
      </c>
      <c r="L52" s="584" t="s">
        <v>2614</v>
      </c>
      <c r="M52" s="513">
        <v>6903.01</v>
      </c>
      <c r="N52" s="697"/>
    </row>
    <row r="53" spans="1:14" x14ac:dyDescent="0.25">
      <c r="A53" s="441" t="s">
        <v>180</v>
      </c>
      <c r="B53" s="442" t="s">
        <v>181</v>
      </c>
      <c r="C53" s="443" t="s">
        <v>182</v>
      </c>
      <c r="D53" s="418" t="s">
        <v>144</v>
      </c>
      <c r="E53" s="418" t="s">
        <v>145</v>
      </c>
      <c r="F53" s="418" t="s">
        <v>7</v>
      </c>
      <c r="G53" s="444">
        <v>1</v>
      </c>
      <c r="H53" s="456" t="s">
        <v>19</v>
      </c>
      <c r="I53" s="446">
        <v>4.4000000000000004</v>
      </c>
      <c r="J53" s="446">
        <v>16</v>
      </c>
      <c r="K53" s="23" t="s">
        <v>20</v>
      </c>
      <c r="L53" s="584" t="s">
        <v>2614</v>
      </c>
      <c r="M53" s="513">
        <v>7774.89</v>
      </c>
      <c r="N53" s="697"/>
    </row>
    <row r="54" spans="1:14" x14ac:dyDescent="0.25">
      <c r="A54" s="441" t="s">
        <v>183</v>
      </c>
      <c r="B54" s="442" t="s">
        <v>183</v>
      </c>
      <c r="C54" s="443" t="s">
        <v>184</v>
      </c>
      <c r="D54" s="418" t="s">
        <v>149</v>
      </c>
      <c r="E54" s="418" t="s">
        <v>150</v>
      </c>
      <c r="F54" s="418" t="s">
        <v>7</v>
      </c>
      <c r="G54" s="444">
        <v>1</v>
      </c>
      <c r="H54" s="456" t="s">
        <v>19</v>
      </c>
      <c r="I54" s="446">
        <v>4.8</v>
      </c>
      <c r="J54" s="446">
        <v>16</v>
      </c>
      <c r="K54" s="23" t="s">
        <v>20</v>
      </c>
      <c r="L54" s="584" t="s">
        <v>2614</v>
      </c>
      <c r="M54" s="513">
        <v>8043.66</v>
      </c>
      <c r="N54" s="697"/>
    </row>
    <row r="55" spans="1:14" x14ac:dyDescent="0.25">
      <c r="A55" s="441" t="s">
        <v>185</v>
      </c>
      <c r="B55" s="442" t="s">
        <v>185</v>
      </c>
      <c r="C55" s="443" t="s">
        <v>186</v>
      </c>
      <c r="D55" s="418" t="s">
        <v>154</v>
      </c>
      <c r="E55" s="418" t="s">
        <v>155</v>
      </c>
      <c r="F55" s="418" t="s">
        <v>7</v>
      </c>
      <c r="G55" s="444">
        <v>1</v>
      </c>
      <c r="H55" s="456" t="s">
        <v>19</v>
      </c>
      <c r="I55" s="446">
        <v>5.0999999999999996</v>
      </c>
      <c r="J55" s="446">
        <v>18</v>
      </c>
      <c r="K55" s="23" t="s">
        <v>20</v>
      </c>
      <c r="L55" s="584" t="s">
        <v>2614</v>
      </c>
      <c r="M55" s="513">
        <v>8614.6200000000008</v>
      </c>
      <c r="N55" s="697"/>
    </row>
    <row r="56" spans="1:14" x14ac:dyDescent="0.25">
      <c r="A56" s="441" t="s">
        <v>187</v>
      </c>
      <c r="B56" s="442" t="s">
        <v>187</v>
      </c>
      <c r="C56" s="443" t="s">
        <v>188</v>
      </c>
      <c r="D56" s="418" t="s">
        <v>189</v>
      </c>
      <c r="E56" s="418" t="s">
        <v>190</v>
      </c>
      <c r="F56" s="418" t="s">
        <v>7</v>
      </c>
      <c r="G56" s="444">
        <v>1</v>
      </c>
      <c r="H56" s="456" t="s">
        <v>19</v>
      </c>
      <c r="I56" s="446">
        <v>5.5</v>
      </c>
      <c r="J56" s="446">
        <v>18</v>
      </c>
      <c r="K56" s="23" t="s">
        <v>20</v>
      </c>
      <c r="L56" s="584" t="s">
        <v>2614</v>
      </c>
      <c r="M56" s="513">
        <v>9186.8799999999992</v>
      </c>
      <c r="N56" s="697"/>
    </row>
    <row r="57" spans="1:14" x14ac:dyDescent="0.25">
      <c r="A57" s="441" t="s">
        <v>191</v>
      </c>
      <c r="B57" s="442" t="s">
        <v>191</v>
      </c>
      <c r="C57" s="443" t="s">
        <v>192</v>
      </c>
      <c r="D57" s="418" t="s">
        <v>193</v>
      </c>
      <c r="E57" s="418" t="s">
        <v>194</v>
      </c>
      <c r="F57" s="418" t="s">
        <v>7</v>
      </c>
      <c r="G57" s="444">
        <v>1</v>
      </c>
      <c r="H57" s="456" t="s">
        <v>19</v>
      </c>
      <c r="I57" s="446">
        <v>5.8</v>
      </c>
      <c r="J57" s="446">
        <v>20.5</v>
      </c>
      <c r="K57" s="23" t="s">
        <v>20</v>
      </c>
      <c r="L57" s="584" t="s">
        <v>2614</v>
      </c>
      <c r="M57" s="513">
        <v>9856.86</v>
      </c>
      <c r="N57" s="697"/>
    </row>
    <row r="58" spans="1:14" ht="15.75" thickBot="1" x14ac:dyDescent="0.3">
      <c r="A58" s="461" t="s">
        <v>195</v>
      </c>
      <c r="B58" s="514" t="s">
        <v>195</v>
      </c>
      <c r="C58" s="463" t="s">
        <v>196</v>
      </c>
      <c r="D58" s="464" t="s">
        <v>197</v>
      </c>
      <c r="E58" s="464" t="s">
        <v>198</v>
      </c>
      <c r="F58" s="464" t="s">
        <v>7</v>
      </c>
      <c r="G58" s="465">
        <v>1</v>
      </c>
      <c r="H58" s="515" t="s">
        <v>19</v>
      </c>
      <c r="I58" s="467">
        <v>6.2</v>
      </c>
      <c r="J58" s="467">
        <v>20.5</v>
      </c>
      <c r="K58" s="34" t="s">
        <v>20</v>
      </c>
      <c r="L58" s="585" t="s">
        <v>2614</v>
      </c>
      <c r="M58" s="516">
        <v>10640.01</v>
      </c>
      <c r="N58" s="698"/>
    </row>
    <row r="59" spans="1:14" x14ac:dyDescent="0.25">
      <c r="A59" s="490" t="s">
        <v>199</v>
      </c>
      <c r="B59" s="491" t="s">
        <v>199</v>
      </c>
      <c r="C59" s="492" t="s">
        <v>200</v>
      </c>
      <c r="D59" s="493" t="s">
        <v>159</v>
      </c>
      <c r="E59" s="493" t="s">
        <v>160</v>
      </c>
      <c r="F59" s="493" t="s">
        <v>7</v>
      </c>
      <c r="G59" s="495">
        <v>1</v>
      </c>
      <c r="H59" s="510" t="s">
        <v>19</v>
      </c>
      <c r="I59" s="497">
        <v>1.3</v>
      </c>
      <c r="J59" s="497">
        <v>8</v>
      </c>
      <c r="K59" s="498" t="s">
        <v>20</v>
      </c>
      <c r="L59" s="588" t="s">
        <v>2614</v>
      </c>
      <c r="M59" s="499">
        <v>2826.53</v>
      </c>
      <c r="N59" s="696" t="s">
        <v>2543</v>
      </c>
    </row>
    <row r="60" spans="1:14" x14ac:dyDescent="0.25">
      <c r="A60" s="421" t="s">
        <v>201</v>
      </c>
      <c r="B60" s="422" t="s">
        <v>201</v>
      </c>
      <c r="C60" s="423" t="s">
        <v>202</v>
      </c>
      <c r="D60" s="424" t="s">
        <v>109</v>
      </c>
      <c r="E60" s="424" t="s">
        <v>110</v>
      </c>
      <c r="F60" s="424" t="s">
        <v>7</v>
      </c>
      <c r="G60" s="425">
        <v>1</v>
      </c>
      <c r="H60" s="426" t="s">
        <v>19</v>
      </c>
      <c r="I60" s="427">
        <v>1.5</v>
      </c>
      <c r="J60" s="427">
        <v>8</v>
      </c>
      <c r="K60" s="36" t="s">
        <v>20</v>
      </c>
      <c r="L60" s="587" t="s">
        <v>2614</v>
      </c>
      <c r="M60" s="428">
        <v>3637.97</v>
      </c>
      <c r="N60" s="697"/>
    </row>
    <row r="61" spans="1:14" x14ac:dyDescent="0.25">
      <c r="A61" s="421" t="s">
        <v>203</v>
      </c>
      <c r="B61" s="422" t="s">
        <v>203</v>
      </c>
      <c r="C61" s="423" t="s">
        <v>204</v>
      </c>
      <c r="D61" s="424" t="s">
        <v>114</v>
      </c>
      <c r="E61" s="424" t="s">
        <v>115</v>
      </c>
      <c r="F61" s="424" t="s">
        <v>7</v>
      </c>
      <c r="G61" s="425">
        <v>1</v>
      </c>
      <c r="H61" s="426" t="s">
        <v>19</v>
      </c>
      <c r="I61" s="427">
        <v>1.7</v>
      </c>
      <c r="J61" s="427">
        <v>8</v>
      </c>
      <c r="K61" s="36" t="s">
        <v>20</v>
      </c>
      <c r="L61" s="587" t="s">
        <v>2614</v>
      </c>
      <c r="M61" s="428">
        <v>4086.76</v>
      </c>
      <c r="N61" s="697"/>
    </row>
    <row r="62" spans="1:14" x14ac:dyDescent="0.25">
      <c r="A62" s="421" t="s">
        <v>205</v>
      </c>
      <c r="B62" s="422" t="s">
        <v>205</v>
      </c>
      <c r="C62" s="423" t="s">
        <v>206</v>
      </c>
      <c r="D62" s="424" t="s">
        <v>119</v>
      </c>
      <c r="E62" s="424" t="s">
        <v>120</v>
      </c>
      <c r="F62" s="424" t="s">
        <v>7</v>
      </c>
      <c r="G62" s="425">
        <v>1</v>
      </c>
      <c r="H62" s="426" t="s">
        <v>19</v>
      </c>
      <c r="I62" s="427">
        <v>1.9</v>
      </c>
      <c r="J62" s="427">
        <v>9</v>
      </c>
      <c r="K62" s="36" t="s">
        <v>20</v>
      </c>
      <c r="L62" s="587" t="s">
        <v>2614</v>
      </c>
      <c r="M62" s="428">
        <v>4529.1400000000003</v>
      </c>
      <c r="N62" s="697"/>
    </row>
    <row r="63" spans="1:14" x14ac:dyDescent="0.25">
      <c r="A63" s="421" t="s">
        <v>207</v>
      </c>
      <c r="B63" s="422" t="s">
        <v>207</v>
      </c>
      <c r="C63" s="423" t="s">
        <v>208</v>
      </c>
      <c r="D63" s="424" t="s">
        <v>124</v>
      </c>
      <c r="E63" s="424" t="s">
        <v>125</v>
      </c>
      <c r="F63" s="424" t="s">
        <v>7</v>
      </c>
      <c r="G63" s="425">
        <v>1</v>
      </c>
      <c r="H63" s="426" t="s">
        <v>19</v>
      </c>
      <c r="I63" s="427">
        <v>2.1</v>
      </c>
      <c r="J63" s="427">
        <v>11.5</v>
      </c>
      <c r="K63" s="36" t="s">
        <v>20</v>
      </c>
      <c r="L63" s="587" t="s">
        <v>2614</v>
      </c>
      <c r="M63" s="428">
        <v>4985.66</v>
      </c>
      <c r="N63" s="697"/>
    </row>
    <row r="64" spans="1:14" x14ac:dyDescent="0.25">
      <c r="A64" s="421" t="s">
        <v>209</v>
      </c>
      <c r="B64" s="422" t="s">
        <v>209</v>
      </c>
      <c r="C64" s="423" t="s">
        <v>210</v>
      </c>
      <c r="D64" s="424" t="s">
        <v>129</v>
      </c>
      <c r="E64" s="424" t="s">
        <v>130</v>
      </c>
      <c r="F64" s="424" t="s">
        <v>7</v>
      </c>
      <c r="G64" s="425">
        <v>1</v>
      </c>
      <c r="H64" s="426" t="s">
        <v>19</v>
      </c>
      <c r="I64" s="427">
        <v>2.2999999999999998</v>
      </c>
      <c r="J64" s="427">
        <v>11.5</v>
      </c>
      <c r="K64" s="36" t="s">
        <v>20</v>
      </c>
      <c r="L64" s="587" t="s">
        <v>2614</v>
      </c>
      <c r="M64" s="428">
        <v>5435.74</v>
      </c>
      <c r="N64" s="697"/>
    </row>
    <row r="65" spans="1:14" x14ac:dyDescent="0.25">
      <c r="A65" s="421" t="s">
        <v>211</v>
      </c>
      <c r="B65" s="422" t="s">
        <v>211</v>
      </c>
      <c r="C65" s="423" t="s">
        <v>212</v>
      </c>
      <c r="D65" s="424" t="s">
        <v>134</v>
      </c>
      <c r="E65" s="424" t="s">
        <v>135</v>
      </c>
      <c r="F65" s="424" t="s">
        <v>7</v>
      </c>
      <c r="G65" s="425">
        <v>1</v>
      </c>
      <c r="H65" s="426" t="s">
        <v>19</v>
      </c>
      <c r="I65" s="427">
        <v>2.5</v>
      </c>
      <c r="J65" s="427">
        <v>13.5</v>
      </c>
      <c r="K65" s="36" t="s">
        <v>20</v>
      </c>
      <c r="L65" s="587" t="s">
        <v>2614</v>
      </c>
      <c r="M65" s="428">
        <v>5884.53</v>
      </c>
      <c r="N65" s="697"/>
    </row>
    <row r="66" spans="1:14" x14ac:dyDescent="0.25">
      <c r="A66" s="421" t="s">
        <v>213</v>
      </c>
      <c r="B66" s="422" t="s">
        <v>213</v>
      </c>
      <c r="C66" s="423" t="s">
        <v>214</v>
      </c>
      <c r="D66" s="424" t="s">
        <v>139</v>
      </c>
      <c r="E66" s="424" t="s">
        <v>140</v>
      </c>
      <c r="F66" s="424" t="s">
        <v>7</v>
      </c>
      <c r="G66" s="425">
        <v>1</v>
      </c>
      <c r="H66" s="426" t="s">
        <v>19</v>
      </c>
      <c r="I66" s="427">
        <v>2.7</v>
      </c>
      <c r="J66" s="427">
        <v>13.5</v>
      </c>
      <c r="K66" s="36" t="s">
        <v>20</v>
      </c>
      <c r="L66" s="587" t="s">
        <v>2614</v>
      </c>
      <c r="M66" s="428">
        <v>6334.61</v>
      </c>
      <c r="N66" s="697"/>
    </row>
    <row r="67" spans="1:14" x14ac:dyDescent="0.25">
      <c r="A67" s="421" t="s">
        <v>215</v>
      </c>
      <c r="B67" s="422" t="s">
        <v>215</v>
      </c>
      <c r="C67" s="423" t="s">
        <v>216</v>
      </c>
      <c r="D67" s="424" t="s">
        <v>144</v>
      </c>
      <c r="E67" s="424" t="s">
        <v>145</v>
      </c>
      <c r="F67" s="424" t="s">
        <v>7</v>
      </c>
      <c r="G67" s="425">
        <v>1</v>
      </c>
      <c r="H67" s="426" t="s">
        <v>19</v>
      </c>
      <c r="I67" s="427">
        <v>2.9</v>
      </c>
      <c r="J67" s="427">
        <v>16</v>
      </c>
      <c r="K67" s="36" t="s">
        <v>20</v>
      </c>
      <c r="L67" s="587" t="s">
        <v>2614</v>
      </c>
      <c r="M67" s="428">
        <v>6782.14</v>
      </c>
      <c r="N67" s="697"/>
    </row>
    <row r="68" spans="1:14" x14ac:dyDescent="0.25">
      <c r="A68" s="421" t="s">
        <v>217</v>
      </c>
      <c r="B68" s="422" t="s">
        <v>217</v>
      </c>
      <c r="C68" s="423" t="s">
        <v>218</v>
      </c>
      <c r="D68" s="424" t="s">
        <v>149</v>
      </c>
      <c r="E68" s="424" t="s">
        <v>150</v>
      </c>
      <c r="F68" s="424" t="s">
        <v>7</v>
      </c>
      <c r="G68" s="425">
        <v>1</v>
      </c>
      <c r="H68" s="426" t="s">
        <v>19</v>
      </c>
      <c r="I68" s="427">
        <v>3.3</v>
      </c>
      <c r="J68" s="427">
        <v>16</v>
      </c>
      <c r="K68" s="36" t="s">
        <v>20</v>
      </c>
      <c r="L68" s="587" t="s">
        <v>2614</v>
      </c>
      <c r="M68" s="428">
        <v>7533.13</v>
      </c>
      <c r="N68" s="697"/>
    </row>
    <row r="69" spans="1:14" x14ac:dyDescent="0.25">
      <c r="A69" s="421" t="s">
        <v>219</v>
      </c>
      <c r="B69" s="422" t="s">
        <v>219</v>
      </c>
      <c r="C69" s="423" t="s">
        <v>220</v>
      </c>
      <c r="D69" s="424" t="s">
        <v>154</v>
      </c>
      <c r="E69" s="424" t="s">
        <v>155</v>
      </c>
      <c r="F69" s="424" t="s">
        <v>7</v>
      </c>
      <c r="G69" s="425">
        <v>1</v>
      </c>
      <c r="H69" s="426" t="s">
        <v>19</v>
      </c>
      <c r="I69" s="427">
        <v>3.7</v>
      </c>
      <c r="J69" s="427">
        <v>18</v>
      </c>
      <c r="K69" s="36" t="s">
        <v>20</v>
      </c>
      <c r="L69" s="587" t="s">
        <v>2614</v>
      </c>
      <c r="M69" s="428">
        <v>7983.21</v>
      </c>
      <c r="N69" s="697"/>
    </row>
    <row r="70" spans="1:14" x14ac:dyDescent="0.25">
      <c r="A70" s="421" t="s">
        <v>221</v>
      </c>
      <c r="B70" s="422" t="s">
        <v>221</v>
      </c>
      <c r="C70" s="423" t="s">
        <v>222</v>
      </c>
      <c r="D70" s="424" t="s">
        <v>189</v>
      </c>
      <c r="E70" s="424" t="s">
        <v>190</v>
      </c>
      <c r="F70" s="424" t="s">
        <v>7</v>
      </c>
      <c r="G70" s="425">
        <v>1</v>
      </c>
      <c r="H70" s="426" t="s">
        <v>19</v>
      </c>
      <c r="I70" s="427">
        <v>3.9</v>
      </c>
      <c r="J70" s="427">
        <v>18</v>
      </c>
      <c r="K70" s="36" t="s">
        <v>20</v>
      </c>
      <c r="L70" s="587" t="s">
        <v>2614</v>
      </c>
      <c r="M70" s="428">
        <v>8432.01</v>
      </c>
      <c r="N70" s="697"/>
    </row>
    <row r="71" spans="1:14" x14ac:dyDescent="0.25">
      <c r="A71" s="421" t="s">
        <v>223</v>
      </c>
      <c r="B71" s="422" t="s">
        <v>223</v>
      </c>
      <c r="C71" s="423" t="s">
        <v>224</v>
      </c>
      <c r="D71" s="424" t="s">
        <v>193</v>
      </c>
      <c r="E71" s="424" t="s">
        <v>194</v>
      </c>
      <c r="F71" s="424" t="s">
        <v>7</v>
      </c>
      <c r="G71" s="425">
        <v>1</v>
      </c>
      <c r="H71" s="426" t="s">
        <v>19</v>
      </c>
      <c r="I71" s="427">
        <v>4.0999999999999996</v>
      </c>
      <c r="J71" s="427">
        <v>20.5</v>
      </c>
      <c r="K71" s="36" t="s">
        <v>20</v>
      </c>
      <c r="L71" s="587" t="s">
        <v>2614</v>
      </c>
      <c r="M71" s="428">
        <v>8880.81</v>
      </c>
      <c r="N71" s="697"/>
    </row>
    <row r="72" spans="1:14" ht="15.75" thickBot="1" x14ac:dyDescent="0.3">
      <c r="A72" s="501" t="s">
        <v>225</v>
      </c>
      <c r="B72" s="502" t="s">
        <v>225</v>
      </c>
      <c r="C72" s="503" t="s">
        <v>226</v>
      </c>
      <c r="D72" s="504" t="s">
        <v>197</v>
      </c>
      <c r="E72" s="504" t="s">
        <v>198</v>
      </c>
      <c r="F72" s="504" t="s">
        <v>7</v>
      </c>
      <c r="G72" s="505">
        <v>1</v>
      </c>
      <c r="H72" s="511" t="s">
        <v>19</v>
      </c>
      <c r="I72" s="507">
        <v>4.3</v>
      </c>
      <c r="J72" s="507">
        <v>20.5</v>
      </c>
      <c r="K72" s="508" t="s">
        <v>20</v>
      </c>
      <c r="L72" s="589" t="s">
        <v>2614</v>
      </c>
      <c r="M72" s="509">
        <v>9330.9</v>
      </c>
      <c r="N72" s="698"/>
    </row>
    <row r="73" spans="1:14" ht="15.75" hidden="1" thickBot="1" x14ac:dyDescent="0.3">
      <c r="A73" s="490" t="s">
        <v>227</v>
      </c>
      <c r="B73" s="491" t="s">
        <v>227</v>
      </c>
      <c r="C73" s="492" t="s">
        <v>228</v>
      </c>
      <c r="D73" s="493" t="s">
        <v>134</v>
      </c>
      <c r="E73" s="493" t="s">
        <v>229</v>
      </c>
      <c r="F73" s="494" t="s">
        <v>7</v>
      </c>
      <c r="G73" s="495">
        <v>1</v>
      </c>
      <c r="H73" s="496" t="s">
        <v>39</v>
      </c>
      <c r="I73" s="497">
        <v>5.8</v>
      </c>
      <c r="J73" s="497">
        <v>39</v>
      </c>
      <c r="K73" s="498" t="s">
        <v>20</v>
      </c>
      <c r="L73" s="588" t="s">
        <v>2614</v>
      </c>
      <c r="M73" s="499">
        <v>1770.27</v>
      </c>
      <c r="N73" s="696" t="s">
        <v>2544</v>
      </c>
    </row>
    <row r="74" spans="1:14" ht="15.75" hidden="1" thickBot="1" x14ac:dyDescent="0.3">
      <c r="A74" s="421" t="s">
        <v>230</v>
      </c>
      <c r="B74" s="422">
        <v>96004</v>
      </c>
      <c r="C74" s="423" t="s">
        <v>231</v>
      </c>
      <c r="D74" s="424" t="s">
        <v>232</v>
      </c>
      <c r="E74" s="424" t="s">
        <v>233</v>
      </c>
      <c r="F74" s="424" t="s">
        <v>7</v>
      </c>
      <c r="G74" s="425">
        <v>1</v>
      </c>
      <c r="H74" s="500" t="s">
        <v>39</v>
      </c>
      <c r="I74" s="427">
        <v>6.2</v>
      </c>
      <c r="J74" s="427">
        <v>46</v>
      </c>
      <c r="K74" s="36" t="s">
        <v>20</v>
      </c>
      <c r="L74" s="587" t="s">
        <v>2614</v>
      </c>
      <c r="M74" s="428">
        <v>2089.5500000000002</v>
      </c>
      <c r="N74" s="697"/>
    </row>
    <row r="75" spans="1:14" ht="15.75" hidden="1" thickBot="1" x14ac:dyDescent="0.3">
      <c r="A75" s="457" t="s">
        <v>234</v>
      </c>
      <c r="B75" s="458">
        <v>96008</v>
      </c>
      <c r="C75" s="423" t="s">
        <v>235</v>
      </c>
      <c r="D75" s="424" t="s">
        <v>236</v>
      </c>
      <c r="E75" s="424" t="s">
        <v>237</v>
      </c>
      <c r="F75" s="459" t="s">
        <v>7</v>
      </c>
      <c r="G75" s="425">
        <v>1</v>
      </c>
      <c r="H75" s="500" t="s">
        <v>39</v>
      </c>
      <c r="I75" s="427">
        <v>7.5</v>
      </c>
      <c r="J75" s="427">
        <v>59</v>
      </c>
      <c r="K75" s="36" t="s">
        <v>20</v>
      </c>
      <c r="L75" s="587" t="s">
        <v>2614</v>
      </c>
      <c r="M75" s="428">
        <v>2439.91</v>
      </c>
      <c r="N75" s="697"/>
    </row>
    <row r="76" spans="1:14" ht="15.75" hidden="1" thickBot="1" x14ac:dyDescent="0.3">
      <c r="A76" s="457" t="s">
        <v>238</v>
      </c>
      <c r="B76" s="458">
        <v>96012</v>
      </c>
      <c r="C76" s="423" t="s">
        <v>239</v>
      </c>
      <c r="D76" s="424" t="s">
        <v>240</v>
      </c>
      <c r="E76" s="424" t="s">
        <v>241</v>
      </c>
      <c r="F76" s="459" t="s">
        <v>7</v>
      </c>
      <c r="G76" s="425">
        <v>1</v>
      </c>
      <c r="H76" s="500" t="s">
        <v>39</v>
      </c>
      <c r="I76" s="427">
        <v>9.1999999999999993</v>
      </c>
      <c r="J76" s="427">
        <v>72</v>
      </c>
      <c r="K76" s="36" t="s">
        <v>20</v>
      </c>
      <c r="L76" s="587" t="s">
        <v>2614</v>
      </c>
      <c r="M76" s="428">
        <v>2819.87</v>
      </c>
      <c r="N76" s="697"/>
    </row>
    <row r="77" spans="1:14" ht="15.75" hidden="1" thickBot="1" x14ac:dyDescent="0.3">
      <c r="A77" s="457" t="s">
        <v>242</v>
      </c>
      <c r="B77" s="458">
        <v>96016</v>
      </c>
      <c r="C77" s="423" t="s">
        <v>243</v>
      </c>
      <c r="D77" s="424" t="s">
        <v>244</v>
      </c>
      <c r="E77" s="424" t="s">
        <v>245</v>
      </c>
      <c r="F77" s="459" t="s">
        <v>7</v>
      </c>
      <c r="G77" s="425">
        <v>1</v>
      </c>
      <c r="H77" s="500" t="s">
        <v>39</v>
      </c>
      <c r="I77" s="427">
        <v>10</v>
      </c>
      <c r="J77" s="427">
        <v>89</v>
      </c>
      <c r="K77" s="36" t="s">
        <v>20</v>
      </c>
      <c r="L77" s="587" t="s">
        <v>2614</v>
      </c>
      <c r="M77" s="428">
        <v>3202.8</v>
      </c>
      <c r="N77" s="697"/>
    </row>
    <row r="78" spans="1:14" ht="15.75" hidden="1" thickBot="1" x14ac:dyDescent="0.3">
      <c r="A78" s="457" t="s">
        <v>246</v>
      </c>
      <c r="B78" s="458" t="s">
        <v>246</v>
      </c>
      <c r="C78" s="423" t="s">
        <v>247</v>
      </c>
      <c r="D78" s="424" t="s">
        <v>134</v>
      </c>
      <c r="E78" s="424" t="s">
        <v>229</v>
      </c>
      <c r="F78" s="459" t="s">
        <v>7</v>
      </c>
      <c r="G78" s="425">
        <v>1</v>
      </c>
      <c r="H78" s="500" t="s">
        <v>39</v>
      </c>
      <c r="I78" s="427">
        <v>6.1</v>
      </c>
      <c r="J78" s="427">
        <v>41</v>
      </c>
      <c r="K78" s="36" t="s">
        <v>20</v>
      </c>
      <c r="L78" s="587" t="s">
        <v>2614</v>
      </c>
      <c r="M78" s="428">
        <v>1739.18</v>
      </c>
      <c r="N78" s="697"/>
    </row>
    <row r="79" spans="1:14" ht="15.75" hidden="1" thickBot="1" x14ac:dyDescent="0.3">
      <c r="A79" s="421" t="s">
        <v>248</v>
      </c>
      <c r="B79" s="422">
        <v>96104</v>
      </c>
      <c r="C79" s="423" t="s">
        <v>249</v>
      </c>
      <c r="D79" s="424" t="s">
        <v>232</v>
      </c>
      <c r="E79" s="424" t="s">
        <v>233</v>
      </c>
      <c r="F79" s="424" t="s">
        <v>7</v>
      </c>
      <c r="G79" s="425">
        <v>1</v>
      </c>
      <c r="H79" s="500" t="s">
        <v>39</v>
      </c>
      <c r="I79" s="427">
        <v>6.7</v>
      </c>
      <c r="J79" s="427">
        <v>47</v>
      </c>
      <c r="K79" s="36" t="s">
        <v>20</v>
      </c>
      <c r="L79" s="587" t="s">
        <v>2614</v>
      </c>
      <c r="M79" s="428">
        <v>2027.39</v>
      </c>
      <c r="N79" s="697"/>
    </row>
    <row r="80" spans="1:14" ht="15.75" hidden="1" thickBot="1" x14ac:dyDescent="0.3">
      <c r="A80" s="457" t="s">
        <v>250</v>
      </c>
      <c r="B80" s="458">
        <v>96108</v>
      </c>
      <c r="C80" s="423" t="s">
        <v>251</v>
      </c>
      <c r="D80" s="424" t="s">
        <v>236</v>
      </c>
      <c r="E80" s="424" t="s">
        <v>237</v>
      </c>
      <c r="F80" s="459" t="s">
        <v>7</v>
      </c>
      <c r="G80" s="425">
        <v>1</v>
      </c>
      <c r="H80" s="500" t="s">
        <v>39</v>
      </c>
      <c r="I80" s="427">
        <v>7.8</v>
      </c>
      <c r="J80" s="427">
        <v>60</v>
      </c>
      <c r="K80" s="36" t="s">
        <v>20</v>
      </c>
      <c r="L80" s="587" t="s">
        <v>2614</v>
      </c>
      <c r="M80" s="428">
        <v>2470.9899999999998</v>
      </c>
      <c r="N80" s="697"/>
    </row>
    <row r="81" spans="1:14" ht="15.75" hidden="1" thickBot="1" x14ac:dyDescent="0.3">
      <c r="A81" s="421" t="s">
        <v>252</v>
      </c>
      <c r="B81" s="422">
        <v>96112</v>
      </c>
      <c r="C81" s="423" t="s">
        <v>253</v>
      </c>
      <c r="D81" s="424" t="s">
        <v>240</v>
      </c>
      <c r="E81" s="424" t="s">
        <v>254</v>
      </c>
      <c r="F81" s="424" t="s">
        <v>7</v>
      </c>
      <c r="G81" s="425">
        <v>1</v>
      </c>
      <c r="H81" s="500" t="s">
        <v>39</v>
      </c>
      <c r="I81" s="427">
        <v>9.9</v>
      </c>
      <c r="J81" s="427">
        <v>72</v>
      </c>
      <c r="K81" s="36" t="s">
        <v>20</v>
      </c>
      <c r="L81" s="587" t="s">
        <v>2614</v>
      </c>
      <c r="M81" s="428">
        <v>2972.47</v>
      </c>
      <c r="N81" s="697"/>
    </row>
    <row r="82" spans="1:14" ht="15.75" hidden="1" thickBot="1" x14ac:dyDescent="0.3">
      <c r="A82" s="501" t="s">
        <v>255</v>
      </c>
      <c r="B82" s="502">
        <v>96116</v>
      </c>
      <c r="C82" s="503" t="s">
        <v>256</v>
      </c>
      <c r="D82" s="504" t="s">
        <v>244</v>
      </c>
      <c r="E82" s="504" t="s">
        <v>257</v>
      </c>
      <c r="F82" s="504" t="s">
        <v>7</v>
      </c>
      <c r="G82" s="505">
        <v>1</v>
      </c>
      <c r="H82" s="506" t="s">
        <v>39</v>
      </c>
      <c r="I82" s="507">
        <v>11</v>
      </c>
      <c r="J82" s="507">
        <v>89</v>
      </c>
      <c r="K82" s="508" t="s">
        <v>20</v>
      </c>
      <c r="L82" s="587" t="s">
        <v>2614</v>
      </c>
      <c r="M82" s="509">
        <v>3503.67</v>
      </c>
      <c r="N82" s="698"/>
    </row>
    <row r="83" spans="1:14" x14ac:dyDescent="0.25">
      <c r="A83" s="469" t="s">
        <v>2093</v>
      </c>
      <c r="B83" s="470" t="s">
        <v>2093</v>
      </c>
      <c r="C83" s="471" t="s">
        <v>2104</v>
      </c>
      <c r="D83" s="472" t="s">
        <v>134</v>
      </c>
      <c r="E83" s="472" t="s">
        <v>2124</v>
      </c>
      <c r="F83" s="472" t="s">
        <v>7</v>
      </c>
      <c r="G83" s="473">
        <v>1</v>
      </c>
      <c r="H83" s="474" t="s">
        <v>19</v>
      </c>
      <c r="I83" s="475">
        <v>6</v>
      </c>
      <c r="J83" s="475">
        <v>41</v>
      </c>
      <c r="K83" s="476" t="s">
        <v>20</v>
      </c>
      <c r="L83" s="590" t="s">
        <v>2614</v>
      </c>
      <c r="M83" s="477">
        <v>1770.27</v>
      </c>
      <c r="N83" s="696" t="s">
        <v>2545</v>
      </c>
    </row>
    <row r="84" spans="1:14" x14ac:dyDescent="0.25">
      <c r="A84" s="478" t="s">
        <v>2099</v>
      </c>
      <c r="B84" s="479" t="s">
        <v>2099</v>
      </c>
      <c r="C84" s="435" t="s">
        <v>2105</v>
      </c>
      <c r="D84" s="436" t="s">
        <v>2094</v>
      </c>
      <c r="E84" s="436" t="s">
        <v>2110</v>
      </c>
      <c r="F84" s="436" t="s">
        <v>7</v>
      </c>
      <c r="G84" s="437">
        <v>1</v>
      </c>
      <c r="H84" s="438" t="s">
        <v>19</v>
      </c>
      <c r="I84" s="439">
        <v>6.5</v>
      </c>
      <c r="J84" s="439">
        <v>48</v>
      </c>
      <c r="K84" s="37" t="s">
        <v>20</v>
      </c>
      <c r="L84" s="586" t="s">
        <v>2614</v>
      </c>
      <c r="M84" s="440">
        <v>2305.1</v>
      </c>
      <c r="N84" s="697"/>
    </row>
    <row r="85" spans="1:14" x14ac:dyDescent="0.25">
      <c r="A85" s="478" t="s">
        <v>2100</v>
      </c>
      <c r="B85" s="479" t="s">
        <v>2100</v>
      </c>
      <c r="C85" s="435" t="s">
        <v>2107</v>
      </c>
      <c r="D85" s="436" t="s">
        <v>2095</v>
      </c>
      <c r="E85" s="436" t="s">
        <v>2111</v>
      </c>
      <c r="F85" s="436" t="s">
        <v>7</v>
      </c>
      <c r="G85" s="437">
        <v>1</v>
      </c>
      <c r="H85" s="438" t="s">
        <v>19</v>
      </c>
      <c r="I85" s="439">
        <v>7.8</v>
      </c>
      <c r="J85" s="439">
        <v>61</v>
      </c>
      <c r="K85" s="37" t="s">
        <v>20</v>
      </c>
      <c r="L85" s="586" t="s">
        <v>2614</v>
      </c>
      <c r="M85" s="440">
        <v>2601.37</v>
      </c>
      <c r="N85" s="697"/>
    </row>
    <row r="86" spans="1:14" x14ac:dyDescent="0.25">
      <c r="A86" s="478" t="s">
        <v>2101</v>
      </c>
      <c r="B86" s="479" t="s">
        <v>2101</v>
      </c>
      <c r="C86" s="435" t="s">
        <v>2106</v>
      </c>
      <c r="D86" s="436" t="s">
        <v>2096</v>
      </c>
      <c r="E86" s="436" t="s">
        <v>2112</v>
      </c>
      <c r="F86" s="436" t="s">
        <v>7</v>
      </c>
      <c r="G86" s="437">
        <v>1</v>
      </c>
      <c r="H86" s="438" t="s">
        <v>19</v>
      </c>
      <c r="I86" s="439">
        <v>9.5</v>
      </c>
      <c r="J86" s="439">
        <v>73</v>
      </c>
      <c r="K86" s="37" t="s">
        <v>20</v>
      </c>
      <c r="L86" s="586" t="s">
        <v>2614</v>
      </c>
      <c r="M86" s="440">
        <v>2819.87</v>
      </c>
      <c r="N86" s="697"/>
    </row>
    <row r="87" spans="1:14" x14ac:dyDescent="0.25">
      <c r="A87" s="478" t="s">
        <v>2102</v>
      </c>
      <c r="B87" s="479" t="s">
        <v>2102</v>
      </c>
      <c r="C87" s="435" t="s">
        <v>2108</v>
      </c>
      <c r="D87" s="436" t="s">
        <v>2097</v>
      </c>
      <c r="E87" s="436" t="s">
        <v>2113</v>
      </c>
      <c r="F87" s="436" t="s">
        <v>7</v>
      </c>
      <c r="G87" s="437">
        <v>1</v>
      </c>
      <c r="H87" s="438" t="s">
        <v>19</v>
      </c>
      <c r="I87" s="439">
        <v>10</v>
      </c>
      <c r="J87" s="439">
        <v>91</v>
      </c>
      <c r="K87" s="37" t="s">
        <v>20</v>
      </c>
      <c r="L87" s="586" t="s">
        <v>2614</v>
      </c>
      <c r="M87" s="440">
        <v>3047.32</v>
      </c>
      <c r="N87" s="697"/>
    </row>
    <row r="88" spans="1:14" x14ac:dyDescent="0.25">
      <c r="A88" s="478" t="s">
        <v>2103</v>
      </c>
      <c r="B88" s="479" t="s">
        <v>2103</v>
      </c>
      <c r="C88" s="435" t="s">
        <v>2109</v>
      </c>
      <c r="D88" s="436" t="s">
        <v>2098</v>
      </c>
      <c r="E88" s="436" t="s">
        <v>2114</v>
      </c>
      <c r="F88" s="436" t="s">
        <v>7</v>
      </c>
      <c r="G88" s="437">
        <v>1</v>
      </c>
      <c r="H88" s="438" t="s">
        <v>19</v>
      </c>
      <c r="I88" s="439">
        <v>10.4</v>
      </c>
      <c r="J88" s="439">
        <v>95</v>
      </c>
      <c r="K88" s="37" t="s">
        <v>20</v>
      </c>
      <c r="L88" s="586" t="s">
        <v>2614</v>
      </c>
      <c r="M88" s="440">
        <v>3267.1</v>
      </c>
      <c r="N88" s="697"/>
    </row>
    <row r="89" spans="1:14" x14ac:dyDescent="0.25">
      <c r="A89" s="433" t="s">
        <v>2115</v>
      </c>
      <c r="B89" s="480" t="s">
        <v>2115</v>
      </c>
      <c r="C89" s="435" t="s">
        <v>247</v>
      </c>
      <c r="D89" s="436" t="s">
        <v>2121</v>
      </c>
      <c r="E89" s="436" t="s">
        <v>2125</v>
      </c>
      <c r="F89" s="436" t="s">
        <v>7</v>
      </c>
      <c r="G89" s="437">
        <v>1</v>
      </c>
      <c r="H89" s="438" t="s">
        <v>19</v>
      </c>
      <c r="I89" s="439">
        <v>6.4</v>
      </c>
      <c r="J89" s="439">
        <v>43</v>
      </c>
      <c r="K89" s="37" t="s">
        <v>20</v>
      </c>
      <c r="L89" s="586" t="s">
        <v>2614</v>
      </c>
      <c r="M89" s="440">
        <v>1739.18</v>
      </c>
      <c r="N89" s="697"/>
    </row>
    <row r="90" spans="1:14" x14ac:dyDescent="0.25">
      <c r="A90" s="478" t="s">
        <v>2116</v>
      </c>
      <c r="B90" s="479" t="s">
        <v>2116</v>
      </c>
      <c r="C90" s="435" t="s">
        <v>2131</v>
      </c>
      <c r="D90" s="436" t="s">
        <v>149</v>
      </c>
      <c r="E90" s="436" t="s">
        <v>2126</v>
      </c>
      <c r="F90" s="436" t="s">
        <v>7</v>
      </c>
      <c r="G90" s="437">
        <v>1</v>
      </c>
      <c r="H90" s="438" t="s">
        <v>19</v>
      </c>
      <c r="I90" s="439">
        <v>7.2</v>
      </c>
      <c r="J90" s="439">
        <v>57</v>
      </c>
      <c r="K90" s="37" t="s">
        <v>20</v>
      </c>
      <c r="L90" s="586" t="s">
        <v>2614</v>
      </c>
      <c r="M90" s="440">
        <v>2016</v>
      </c>
      <c r="N90" s="697"/>
    </row>
    <row r="91" spans="1:14" x14ac:dyDescent="0.25">
      <c r="A91" s="478" t="s">
        <v>2117</v>
      </c>
      <c r="B91" s="479" t="s">
        <v>2117</v>
      </c>
      <c r="C91" s="435" t="s">
        <v>2132</v>
      </c>
      <c r="D91" s="436" t="s">
        <v>193</v>
      </c>
      <c r="E91" s="436" t="s">
        <v>2127</v>
      </c>
      <c r="F91" s="436" t="s">
        <v>7</v>
      </c>
      <c r="G91" s="437">
        <v>1</v>
      </c>
      <c r="H91" s="438" t="s">
        <v>19</v>
      </c>
      <c r="I91" s="439">
        <v>8.4</v>
      </c>
      <c r="J91" s="439">
        <v>69</v>
      </c>
      <c r="K91" s="37" t="s">
        <v>20</v>
      </c>
      <c r="L91" s="586" t="s">
        <v>2614</v>
      </c>
      <c r="M91" s="440">
        <v>2250</v>
      </c>
      <c r="N91" s="697"/>
    </row>
    <row r="92" spans="1:14" x14ac:dyDescent="0.25">
      <c r="A92" s="478" t="s">
        <v>2120</v>
      </c>
      <c r="B92" s="479" t="s">
        <v>2120</v>
      </c>
      <c r="C92" s="435" t="s">
        <v>2133</v>
      </c>
      <c r="D92" s="436" t="s">
        <v>240</v>
      </c>
      <c r="E92" s="436" t="s">
        <v>2128</v>
      </c>
      <c r="F92" s="436" t="s">
        <v>7</v>
      </c>
      <c r="G92" s="437">
        <v>1</v>
      </c>
      <c r="H92" s="438" t="s">
        <v>19</v>
      </c>
      <c r="I92" s="439">
        <v>9.5</v>
      </c>
      <c r="J92" s="439">
        <v>73</v>
      </c>
      <c r="K92" s="37" t="s">
        <v>20</v>
      </c>
      <c r="L92" s="586" t="s">
        <v>2614</v>
      </c>
      <c r="M92" s="440">
        <v>2540</v>
      </c>
      <c r="N92" s="697"/>
    </row>
    <row r="93" spans="1:14" x14ac:dyDescent="0.25">
      <c r="A93" s="478" t="s">
        <v>2118</v>
      </c>
      <c r="B93" s="479" t="s">
        <v>2118</v>
      </c>
      <c r="C93" s="435" t="s">
        <v>2134</v>
      </c>
      <c r="D93" s="436" t="s">
        <v>2122</v>
      </c>
      <c r="E93" s="436" t="s">
        <v>2129</v>
      </c>
      <c r="F93" s="436" t="s">
        <v>7</v>
      </c>
      <c r="G93" s="437">
        <v>1</v>
      </c>
      <c r="H93" s="438" t="s">
        <v>19</v>
      </c>
      <c r="I93" s="439">
        <v>11</v>
      </c>
      <c r="J93" s="439">
        <v>91</v>
      </c>
      <c r="K93" s="37" t="s">
        <v>20</v>
      </c>
      <c r="L93" s="586" t="s">
        <v>2614</v>
      </c>
      <c r="M93" s="440">
        <v>2620</v>
      </c>
      <c r="N93" s="697"/>
    </row>
    <row r="94" spans="1:14" ht="15.75" thickBot="1" x14ac:dyDescent="0.3">
      <c r="A94" s="481" t="s">
        <v>2119</v>
      </c>
      <c r="B94" s="482" t="s">
        <v>2119</v>
      </c>
      <c r="C94" s="483" t="s">
        <v>2135</v>
      </c>
      <c r="D94" s="484" t="s">
        <v>2123</v>
      </c>
      <c r="E94" s="484" t="s">
        <v>2130</v>
      </c>
      <c r="F94" s="484" t="s">
        <v>7</v>
      </c>
      <c r="G94" s="485">
        <v>1</v>
      </c>
      <c r="H94" s="486" t="s">
        <v>19</v>
      </c>
      <c r="I94" s="487">
        <v>11.2</v>
      </c>
      <c r="J94" s="487">
        <v>93.5</v>
      </c>
      <c r="K94" s="488" t="s">
        <v>20</v>
      </c>
      <c r="L94" s="591" t="s">
        <v>2614</v>
      </c>
      <c r="M94" s="489">
        <v>2816</v>
      </c>
      <c r="N94" s="698"/>
    </row>
    <row r="95" spans="1:14" x14ac:dyDescent="0.25">
      <c r="A95" s="449" t="s">
        <v>258</v>
      </c>
      <c r="B95" s="450">
        <v>94800</v>
      </c>
      <c r="C95" s="451" t="s">
        <v>259</v>
      </c>
      <c r="D95" s="409" t="s">
        <v>260</v>
      </c>
      <c r="E95" s="409"/>
      <c r="F95" s="409" t="s">
        <v>7</v>
      </c>
      <c r="G95" s="452">
        <v>300</v>
      </c>
      <c r="H95" s="453" t="s">
        <v>19</v>
      </c>
      <c r="I95" s="410">
        <v>1E-3</v>
      </c>
      <c r="J95" s="410">
        <v>0.01</v>
      </c>
      <c r="K95" s="454" t="s">
        <v>20</v>
      </c>
      <c r="L95" s="583" t="s">
        <v>2615</v>
      </c>
      <c r="M95" s="455">
        <v>1.48</v>
      </c>
      <c r="N95" s="696" t="s">
        <v>2546</v>
      </c>
    </row>
    <row r="96" spans="1:14" x14ac:dyDescent="0.25">
      <c r="A96" s="433" t="s">
        <v>339</v>
      </c>
      <c r="B96" s="434">
        <v>948005</v>
      </c>
      <c r="C96" s="435" t="s">
        <v>340</v>
      </c>
      <c r="D96" s="436" t="s">
        <v>260</v>
      </c>
      <c r="E96" s="436"/>
      <c r="F96" s="436" t="s">
        <v>7</v>
      </c>
      <c r="G96" s="437">
        <v>1000</v>
      </c>
      <c r="H96" s="438" t="s">
        <v>19</v>
      </c>
      <c r="I96" s="439">
        <v>1E-3</v>
      </c>
      <c r="J96" s="439">
        <v>0.02</v>
      </c>
      <c r="K96" s="37" t="s">
        <v>20</v>
      </c>
      <c r="L96" s="586" t="s">
        <v>2615</v>
      </c>
      <c r="M96" s="431">
        <v>1.9</v>
      </c>
      <c r="N96" s="697"/>
    </row>
    <row r="97" spans="1:14" x14ac:dyDescent="0.25">
      <c r="A97" s="441" t="s">
        <v>93</v>
      </c>
      <c r="B97" s="442" t="s">
        <v>93</v>
      </c>
      <c r="C97" s="443" t="s">
        <v>94</v>
      </c>
      <c r="D97" s="418" t="s">
        <v>95</v>
      </c>
      <c r="E97" s="418" t="s">
        <v>96</v>
      </c>
      <c r="F97" s="418" t="s">
        <v>7</v>
      </c>
      <c r="G97" s="444">
        <v>100</v>
      </c>
      <c r="H97" s="456" t="s">
        <v>19</v>
      </c>
      <c r="I97" s="446">
        <v>1.1679999999999999</v>
      </c>
      <c r="J97" s="446">
        <v>0.83</v>
      </c>
      <c r="K97" s="23" t="s">
        <v>20</v>
      </c>
      <c r="L97" s="584" t="s">
        <v>2615</v>
      </c>
      <c r="M97" s="429">
        <v>84.76</v>
      </c>
      <c r="N97" s="697"/>
    </row>
    <row r="98" spans="1:14" x14ac:dyDescent="0.25">
      <c r="A98" s="421" t="s">
        <v>97</v>
      </c>
      <c r="B98" s="422">
        <v>94915</v>
      </c>
      <c r="C98" s="423" t="s">
        <v>98</v>
      </c>
      <c r="D98" s="424" t="s">
        <v>99</v>
      </c>
      <c r="E98" s="424"/>
      <c r="F98" s="424" t="s">
        <v>7</v>
      </c>
      <c r="G98" s="425">
        <v>10</v>
      </c>
      <c r="H98" s="426" t="s">
        <v>19</v>
      </c>
      <c r="I98" s="427">
        <v>0.6</v>
      </c>
      <c r="J98" s="427">
        <v>0.5</v>
      </c>
      <c r="K98" s="36" t="s">
        <v>20</v>
      </c>
      <c r="L98" s="587" t="s">
        <v>2614</v>
      </c>
      <c r="M98" s="430">
        <v>332.56</v>
      </c>
      <c r="N98" s="697"/>
    </row>
    <row r="99" spans="1:14" x14ac:dyDescent="0.25">
      <c r="A99" s="457" t="s">
        <v>100</v>
      </c>
      <c r="B99" s="458">
        <v>94917</v>
      </c>
      <c r="C99" s="423" t="s">
        <v>101</v>
      </c>
      <c r="D99" s="424" t="s">
        <v>102</v>
      </c>
      <c r="E99" s="424"/>
      <c r="F99" s="459" t="s">
        <v>7</v>
      </c>
      <c r="G99" s="425">
        <v>10</v>
      </c>
      <c r="H99" s="426" t="s">
        <v>19</v>
      </c>
      <c r="I99" s="427">
        <v>0.6</v>
      </c>
      <c r="J99" s="427">
        <v>0.5</v>
      </c>
      <c r="K99" s="36" t="s">
        <v>20</v>
      </c>
      <c r="L99" s="587" t="s">
        <v>2614</v>
      </c>
      <c r="M99" s="430">
        <v>332.56</v>
      </c>
      <c r="N99" s="697"/>
    </row>
    <row r="100" spans="1:14" x14ac:dyDescent="0.25">
      <c r="A100" s="421" t="s">
        <v>103</v>
      </c>
      <c r="B100" s="422">
        <v>94920</v>
      </c>
      <c r="C100" s="423" t="s">
        <v>104</v>
      </c>
      <c r="D100" s="424" t="s">
        <v>105</v>
      </c>
      <c r="E100" s="424"/>
      <c r="F100" s="424" t="s">
        <v>7</v>
      </c>
      <c r="G100" s="425">
        <v>10</v>
      </c>
      <c r="H100" s="426" t="s">
        <v>19</v>
      </c>
      <c r="I100" s="427">
        <v>0.6</v>
      </c>
      <c r="J100" s="427">
        <v>0.5</v>
      </c>
      <c r="K100" s="36" t="s">
        <v>20</v>
      </c>
      <c r="L100" s="587" t="s">
        <v>2614</v>
      </c>
      <c r="M100" s="430">
        <v>332.56</v>
      </c>
      <c r="N100" s="697"/>
    </row>
    <row r="101" spans="1:14" x14ac:dyDescent="0.25">
      <c r="A101" s="441" t="s">
        <v>261</v>
      </c>
      <c r="B101" s="442" t="s">
        <v>262</v>
      </c>
      <c r="C101" s="443" t="s">
        <v>263</v>
      </c>
      <c r="D101" s="418"/>
      <c r="E101" s="418" t="s">
        <v>264</v>
      </c>
      <c r="F101" s="418" t="s">
        <v>7</v>
      </c>
      <c r="G101" s="444">
        <v>200</v>
      </c>
      <c r="H101" s="456" t="s">
        <v>19</v>
      </c>
      <c r="I101" s="446">
        <v>2E-3</v>
      </c>
      <c r="J101" s="446">
        <v>8.9999999999999993E-3</v>
      </c>
      <c r="K101" s="23" t="s">
        <v>20</v>
      </c>
      <c r="L101" s="584" t="s">
        <v>2614</v>
      </c>
      <c r="M101" s="429">
        <v>1.74</v>
      </c>
      <c r="N101" s="697"/>
    </row>
    <row r="102" spans="1:14" x14ac:dyDescent="0.25">
      <c r="A102" s="441" t="s">
        <v>274</v>
      </c>
      <c r="B102" s="460" t="s">
        <v>275</v>
      </c>
      <c r="C102" s="443" t="s">
        <v>276</v>
      </c>
      <c r="D102" s="418" t="s">
        <v>277</v>
      </c>
      <c r="E102" s="418"/>
      <c r="F102" s="418" t="s">
        <v>7</v>
      </c>
      <c r="G102" s="444">
        <v>1</v>
      </c>
      <c r="H102" s="445" t="s">
        <v>19</v>
      </c>
      <c r="I102" s="446">
        <v>3.5000000000000003E-2</v>
      </c>
      <c r="J102" s="446">
        <v>0.186</v>
      </c>
      <c r="K102" s="23" t="s">
        <v>20</v>
      </c>
      <c r="L102" s="584" t="s">
        <v>2615</v>
      </c>
      <c r="M102" s="432">
        <v>57.99</v>
      </c>
      <c r="N102" s="697"/>
    </row>
    <row r="103" spans="1:14" ht="15.75" thickBot="1" x14ac:dyDescent="0.3">
      <c r="A103" s="461" t="s">
        <v>278</v>
      </c>
      <c r="B103" s="462" t="s">
        <v>278</v>
      </c>
      <c r="C103" s="463" t="s">
        <v>279</v>
      </c>
      <c r="D103" s="464" t="s">
        <v>280</v>
      </c>
      <c r="E103" s="464"/>
      <c r="F103" s="464" t="s">
        <v>7</v>
      </c>
      <c r="G103" s="465">
        <v>1</v>
      </c>
      <c r="H103" s="466" t="s">
        <v>19</v>
      </c>
      <c r="I103" s="467">
        <v>3.5000000000000003E-2</v>
      </c>
      <c r="J103" s="467">
        <v>0.186</v>
      </c>
      <c r="K103" s="34" t="s">
        <v>20</v>
      </c>
      <c r="L103" s="585" t="s">
        <v>2615</v>
      </c>
      <c r="M103" s="468">
        <v>78.040000000000006</v>
      </c>
      <c r="N103" s="698"/>
    </row>
    <row r="104" spans="1:14" x14ac:dyDescent="0.25">
      <c r="A104" s="449" t="s">
        <v>265</v>
      </c>
      <c r="B104" s="450">
        <v>94810</v>
      </c>
      <c r="C104" s="451" t="s">
        <v>266</v>
      </c>
      <c r="D104" s="409" t="s">
        <v>159</v>
      </c>
      <c r="E104" s="409"/>
      <c r="F104" s="409" t="s">
        <v>6</v>
      </c>
      <c r="G104" s="452">
        <v>50</v>
      </c>
      <c r="H104" s="518" t="s">
        <v>267</v>
      </c>
      <c r="I104" s="410">
        <v>1</v>
      </c>
      <c r="J104" s="410">
        <v>15</v>
      </c>
      <c r="K104" s="454" t="s">
        <v>20</v>
      </c>
      <c r="L104" s="583" t="s">
        <v>2615</v>
      </c>
      <c r="M104" s="512">
        <v>22.6</v>
      </c>
      <c r="N104" s="717" t="s">
        <v>2547</v>
      </c>
    </row>
    <row r="105" spans="1:14" x14ac:dyDescent="0.25">
      <c r="A105" s="530" t="s">
        <v>268</v>
      </c>
      <c r="B105" s="551" t="s">
        <v>268</v>
      </c>
      <c r="C105" s="443" t="s">
        <v>269</v>
      </c>
      <c r="D105" s="418" t="s">
        <v>270</v>
      </c>
      <c r="E105" s="418"/>
      <c r="F105" s="418" t="s">
        <v>7</v>
      </c>
      <c r="G105" s="444">
        <v>1</v>
      </c>
      <c r="H105" s="445" t="s">
        <v>267</v>
      </c>
      <c r="I105" s="446">
        <v>6</v>
      </c>
      <c r="J105" s="446">
        <v>0.35</v>
      </c>
      <c r="K105" s="23" t="s">
        <v>20</v>
      </c>
      <c r="L105" s="584" t="s">
        <v>2615</v>
      </c>
      <c r="M105" s="513">
        <v>713.52</v>
      </c>
      <c r="N105" s="718"/>
    </row>
    <row r="106" spans="1:14" ht="15.75" thickBot="1" x14ac:dyDescent="0.3">
      <c r="A106" s="461" t="s">
        <v>271</v>
      </c>
      <c r="B106" s="514">
        <v>94820</v>
      </c>
      <c r="C106" s="463" t="s">
        <v>272</v>
      </c>
      <c r="D106" s="464" t="s">
        <v>273</v>
      </c>
      <c r="E106" s="464"/>
      <c r="F106" s="464" t="s">
        <v>6</v>
      </c>
      <c r="G106" s="465">
        <v>2</v>
      </c>
      <c r="H106" s="466" t="s">
        <v>19</v>
      </c>
      <c r="I106" s="467">
        <v>6.9800000000000001E-2</v>
      </c>
      <c r="J106" s="467">
        <v>2.2360000000000002</v>
      </c>
      <c r="K106" s="34" t="s">
        <v>20</v>
      </c>
      <c r="L106" s="585" t="s">
        <v>2615</v>
      </c>
      <c r="M106" s="542">
        <v>97.55</v>
      </c>
      <c r="N106" s="719"/>
    </row>
    <row r="107" spans="1:14" x14ac:dyDescent="0.25">
      <c r="A107" s="449" t="s">
        <v>2090</v>
      </c>
      <c r="B107" s="450" t="s">
        <v>2090</v>
      </c>
      <c r="C107" s="451" t="s">
        <v>2091</v>
      </c>
      <c r="D107" s="544"/>
      <c r="E107" s="409"/>
      <c r="F107" s="409" t="s">
        <v>7</v>
      </c>
      <c r="G107" s="452">
        <v>1</v>
      </c>
      <c r="H107" s="518" t="s">
        <v>19</v>
      </c>
      <c r="I107" s="410">
        <v>4.0999999999999996</v>
      </c>
      <c r="J107" s="410">
        <v>10.5</v>
      </c>
      <c r="K107" s="454" t="s">
        <v>20</v>
      </c>
      <c r="L107" s="583" t="s">
        <v>2614</v>
      </c>
      <c r="M107" s="545">
        <v>14473</v>
      </c>
      <c r="N107" s="720" t="s">
        <v>2548</v>
      </c>
    </row>
    <row r="108" spans="1:14" x14ac:dyDescent="0.25">
      <c r="A108" s="441" t="s">
        <v>281</v>
      </c>
      <c r="B108" s="442">
        <v>95100</v>
      </c>
      <c r="C108" s="443" t="s">
        <v>282</v>
      </c>
      <c r="D108" s="418" t="s">
        <v>283</v>
      </c>
      <c r="E108" s="418"/>
      <c r="F108" s="418" t="s">
        <v>7</v>
      </c>
      <c r="G108" s="444">
        <v>1</v>
      </c>
      <c r="H108" s="445" t="s">
        <v>19</v>
      </c>
      <c r="I108" s="446">
        <v>0.14000000000000001</v>
      </c>
      <c r="J108" s="446">
        <v>0.3</v>
      </c>
      <c r="K108" s="23" t="s">
        <v>20</v>
      </c>
      <c r="L108" s="584" t="s">
        <v>2615</v>
      </c>
      <c r="M108" s="429">
        <v>866.1</v>
      </c>
      <c r="N108" s="721"/>
    </row>
    <row r="109" spans="1:14" x14ac:dyDescent="0.25">
      <c r="A109" s="441" t="s">
        <v>284</v>
      </c>
      <c r="B109" s="442">
        <v>95900</v>
      </c>
      <c r="C109" s="443" t="s">
        <v>285</v>
      </c>
      <c r="D109" s="418" t="s">
        <v>283</v>
      </c>
      <c r="E109" s="418"/>
      <c r="F109" s="418" t="s">
        <v>7</v>
      </c>
      <c r="G109" s="444">
        <v>1</v>
      </c>
      <c r="H109" s="445" t="s">
        <v>19</v>
      </c>
      <c r="I109" s="446">
        <v>0.2</v>
      </c>
      <c r="J109" s="446">
        <v>0.1</v>
      </c>
      <c r="K109" s="23" t="s">
        <v>20</v>
      </c>
      <c r="L109" s="584" t="s">
        <v>2614</v>
      </c>
      <c r="M109" s="429">
        <v>802.46</v>
      </c>
      <c r="N109" s="721"/>
    </row>
    <row r="110" spans="1:14" ht="15.75" thickBot="1" x14ac:dyDescent="0.3">
      <c r="A110" s="461" t="s">
        <v>286</v>
      </c>
      <c r="B110" s="514">
        <v>95910</v>
      </c>
      <c r="C110" s="463" t="s">
        <v>287</v>
      </c>
      <c r="D110" s="464" t="s">
        <v>288</v>
      </c>
      <c r="E110" s="464"/>
      <c r="F110" s="464" t="s">
        <v>7</v>
      </c>
      <c r="G110" s="465">
        <v>1</v>
      </c>
      <c r="H110" s="466" t="s">
        <v>19</v>
      </c>
      <c r="I110" s="467">
        <v>0.4</v>
      </c>
      <c r="J110" s="467">
        <v>3</v>
      </c>
      <c r="K110" s="34" t="s">
        <v>20</v>
      </c>
      <c r="L110" s="585" t="s">
        <v>2614</v>
      </c>
      <c r="M110" s="550">
        <v>2588.19</v>
      </c>
      <c r="N110" s="722"/>
    </row>
    <row r="111" spans="1:14" x14ac:dyDescent="0.25">
      <c r="A111" s="546" t="s">
        <v>289</v>
      </c>
      <c r="B111" s="541">
        <v>95515</v>
      </c>
      <c r="C111" s="547" t="s">
        <v>290</v>
      </c>
      <c r="D111" s="409" t="s">
        <v>32</v>
      </c>
      <c r="E111" s="409"/>
      <c r="F111" s="409" t="s">
        <v>7</v>
      </c>
      <c r="G111" s="452">
        <v>10</v>
      </c>
      <c r="H111" s="518" t="s">
        <v>291</v>
      </c>
      <c r="I111" s="410">
        <v>0.1</v>
      </c>
      <c r="J111" s="410">
        <v>0.03</v>
      </c>
      <c r="K111" s="454" t="s">
        <v>20</v>
      </c>
      <c r="L111" s="583" t="s">
        <v>2614</v>
      </c>
      <c r="M111" s="455">
        <v>113.02</v>
      </c>
      <c r="N111" s="696" t="s">
        <v>2549</v>
      </c>
    </row>
    <row r="112" spans="1:14" x14ac:dyDescent="0.25">
      <c r="A112" s="530" t="s">
        <v>292</v>
      </c>
      <c r="B112" s="460">
        <v>95516</v>
      </c>
      <c r="C112" s="548" t="s">
        <v>293</v>
      </c>
      <c r="D112" s="418" t="s">
        <v>38</v>
      </c>
      <c r="E112" s="418"/>
      <c r="F112" s="418" t="s">
        <v>7</v>
      </c>
      <c r="G112" s="444">
        <v>10</v>
      </c>
      <c r="H112" s="445" t="s">
        <v>291</v>
      </c>
      <c r="I112" s="446">
        <v>0.1</v>
      </c>
      <c r="J112" s="446">
        <v>0.03</v>
      </c>
      <c r="K112" s="23" t="s">
        <v>20</v>
      </c>
      <c r="L112" s="584" t="s">
        <v>2615</v>
      </c>
      <c r="M112" s="429">
        <v>115.85</v>
      </c>
      <c r="N112" s="697"/>
    </row>
    <row r="113" spans="1:14" x14ac:dyDescent="0.25">
      <c r="A113" s="530" t="s">
        <v>294</v>
      </c>
      <c r="B113" s="460">
        <v>95517</v>
      </c>
      <c r="C113" s="548" t="s">
        <v>295</v>
      </c>
      <c r="D113" s="418" t="s">
        <v>43</v>
      </c>
      <c r="E113" s="418"/>
      <c r="F113" s="418" t="s">
        <v>7</v>
      </c>
      <c r="G113" s="444">
        <v>10</v>
      </c>
      <c r="H113" s="445" t="s">
        <v>291</v>
      </c>
      <c r="I113" s="446">
        <v>0.1</v>
      </c>
      <c r="J113" s="446">
        <v>0.03</v>
      </c>
      <c r="K113" s="23" t="s">
        <v>20</v>
      </c>
      <c r="L113" s="584" t="s">
        <v>2615</v>
      </c>
      <c r="M113" s="429">
        <v>115.85</v>
      </c>
      <c r="N113" s="697"/>
    </row>
    <row r="114" spans="1:14" x14ac:dyDescent="0.25">
      <c r="A114" s="530" t="s">
        <v>296</v>
      </c>
      <c r="B114" s="442" t="s">
        <v>296</v>
      </c>
      <c r="C114" s="548" t="s">
        <v>297</v>
      </c>
      <c r="D114" s="418" t="s">
        <v>46</v>
      </c>
      <c r="E114" s="418"/>
      <c r="F114" s="418" t="s">
        <v>7</v>
      </c>
      <c r="G114" s="444">
        <v>10</v>
      </c>
      <c r="H114" s="445" t="s">
        <v>291</v>
      </c>
      <c r="I114" s="446">
        <v>0.1</v>
      </c>
      <c r="J114" s="446">
        <v>0.03</v>
      </c>
      <c r="K114" s="23" t="s">
        <v>20</v>
      </c>
      <c r="L114" s="584" t="s">
        <v>2615</v>
      </c>
      <c r="M114" s="429">
        <v>122.98</v>
      </c>
      <c r="N114" s="697"/>
    </row>
    <row r="115" spans="1:14" ht="15.75" thickBot="1" x14ac:dyDescent="0.3">
      <c r="A115" s="461" t="s">
        <v>298</v>
      </c>
      <c r="B115" s="514">
        <v>95520</v>
      </c>
      <c r="C115" s="549" t="s">
        <v>299</v>
      </c>
      <c r="D115" s="464" t="s">
        <v>50</v>
      </c>
      <c r="E115" s="464"/>
      <c r="F115" s="464" t="s">
        <v>7</v>
      </c>
      <c r="G115" s="465">
        <v>10</v>
      </c>
      <c r="H115" s="466" t="s">
        <v>291</v>
      </c>
      <c r="I115" s="467">
        <v>0.1</v>
      </c>
      <c r="J115" s="467">
        <v>0.03</v>
      </c>
      <c r="K115" s="34" t="s">
        <v>20</v>
      </c>
      <c r="L115" s="585" t="s">
        <v>2615</v>
      </c>
      <c r="M115" s="550">
        <v>128.63</v>
      </c>
      <c r="N115" s="698"/>
    </row>
    <row r="116" spans="1:14" x14ac:dyDescent="0.25">
      <c r="A116" s="449" t="s">
        <v>300</v>
      </c>
      <c r="B116" s="450">
        <v>95615</v>
      </c>
      <c r="C116" s="451" t="s">
        <v>301</v>
      </c>
      <c r="D116" s="409" t="s">
        <v>32</v>
      </c>
      <c r="E116" s="409"/>
      <c r="F116" s="409" t="s">
        <v>7</v>
      </c>
      <c r="G116" s="452">
        <v>10</v>
      </c>
      <c r="H116" s="518" t="s">
        <v>291</v>
      </c>
      <c r="I116" s="410">
        <v>0.1</v>
      </c>
      <c r="J116" s="410">
        <v>7.0000000000000007E-2</v>
      </c>
      <c r="K116" s="454" t="s">
        <v>20</v>
      </c>
      <c r="L116" s="583" t="s">
        <v>2614</v>
      </c>
      <c r="M116" s="545">
        <v>380.11</v>
      </c>
      <c r="N116" s="696" t="s">
        <v>2550</v>
      </c>
    </row>
    <row r="117" spans="1:14" x14ac:dyDescent="0.25">
      <c r="A117" s="530" t="s">
        <v>302</v>
      </c>
      <c r="B117" s="460">
        <v>95616</v>
      </c>
      <c r="C117" s="443" t="s">
        <v>303</v>
      </c>
      <c r="D117" s="418" t="s">
        <v>38</v>
      </c>
      <c r="E117" s="418"/>
      <c r="F117" s="418" t="s">
        <v>7</v>
      </c>
      <c r="G117" s="444">
        <v>10</v>
      </c>
      <c r="H117" s="445" t="s">
        <v>291</v>
      </c>
      <c r="I117" s="446">
        <v>0.1</v>
      </c>
      <c r="J117" s="446">
        <v>7.0000000000000007E-2</v>
      </c>
      <c r="K117" s="23" t="s">
        <v>20</v>
      </c>
      <c r="L117" s="584" t="s">
        <v>2614</v>
      </c>
      <c r="M117" s="432">
        <v>423.83</v>
      </c>
      <c r="N117" s="697"/>
    </row>
    <row r="118" spans="1:14" x14ac:dyDescent="0.25">
      <c r="A118" s="530" t="s">
        <v>304</v>
      </c>
      <c r="B118" s="460">
        <v>95617</v>
      </c>
      <c r="C118" s="443" t="s">
        <v>305</v>
      </c>
      <c r="D118" s="418" t="s">
        <v>43</v>
      </c>
      <c r="E118" s="418"/>
      <c r="F118" s="418" t="s">
        <v>7</v>
      </c>
      <c r="G118" s="444">
        <v>10</v>
      </c>
      <c r="H118" s="445" t="s">
        <v>291</v>
      </c>
      <c r="I118" s="446">
        <v>0.1</v>
      </c>
      <c r="J118" s="446">
        <v>7.0000000000000007E-2</v>
      </c>
      <c r="K118" s="23" t="s">
        <v>20</v>
      </c>
      <c r="L118" s="584" t="s">
        <v>2614</v>
      </c>
      <c r="M118" s="432">
        <v>423.83</v>
      </c>
      <c r="N118" s="697"/>
    </row>
    <row r="119" spans="1:14" x14ac:dyDescent="0.25">
      <c r="A119" s="530" t="s">
        <v>306</v>
      </c>
      <c r="B119" s="442" t="s">
        <v>306</v>
      </c>
      <c r="C119" s="443" t="s">
        <v>307</v>
      </c>
      <c r="D119" s="418" t="s">
        <v>46</v>
      </c>
      <c r="E119" s="418"/>
      <c r="F119" s="418" t="s">
        <v>7</v>
      </c>
      <c r="G119" s="444">
        <v>10</v>
      </c>
      <c r="H119" s="445" t="s">
        <v>291</v>
      </c>
      <c r="I119" s="446"/>
      <c r="J119" s="446"/>
      <c r="K119" s="23" t="s">
        <v>20</v>
      </c>
      <c r="L119" s="584" t="s">
        <v>2614</v>
      </c>
      <c r="M119" s="432">
        <v>452.08</v>
      </c>
      <c r="N119" s="697"/>
    </row>
    <row r="120" spans="1:14" ht="15.75" thickBot="1" x14ac:dyDescent="0.3">
      <c r="A120" s="461" t="s">
        <v>308</v>
      </c>
      <c r="B120" s="514">
        <v>95620</v>
      </c>
      <c r="C120" s="463" t="s">
        <v>309</v>
      </c>
      <c r="D120" s="464" t="s">
        <v>50</v>
      </c>
      <c r="E120" s="464"/>
      <c r="F120" s="464" t="s">
        <v>7</v>
      </c>
      <c r="G120" s="465">
        <v>10</v>
      </c>
      <c r="H120" s="466" t="s">
        <v>291</v>
      </c>
      <c r="I120" s="467">
        <v>0.1</v>
      </c>
      <c r="J120" s="467">
        <v>0.1</v>
      </c>
      <c r="K120" s="34" t="s">
        <v>20</v>
      </c>
      <c r="L120" s="585" t="s">
        <v>2614</v>
      </c>
      <c r="M120" s="468">
        <v>508.59</v>
      </c>
      <c r="N120" s="698"/>
    </row>
    <row r="121" spans="1:14" x14ac:dyDescent="0.25">
      <c r="A121" s="449" t="s">
        <v>310</v>
      </c>
      <c r="B121" s="450">
        <v>99000</v>
      </c>
      <c r="C121" s="451" t="s">
        <v>311</v>
      </c>
      <c r="D121" s="544" t="s">
        <v>312</v>
      </c>
      <c r="E121" s="409"/>
      <c r="F121" s="409" t="s">
        <v>7</v>
      </c>
      <c r="G121" s="452">
        <v>1</v>
      </c>
      <c r="H121" s="518" t="s">
        <v>19</v>
      </c>
      <c r="I121" s="410">
        <v>7</v>
      </c>
      <c r="J121" s="410">
        <v>15</v>
      </c>
      <c r="K121" s="454" t="s">
        <v>20</v>
      </c>
      <c r="L121" s="583" t="s">
        <v>2614</v>
      </c>
      <c r="M121" s="526">
        <v>6813.84</v>
      </c>
      <c r="N121" s="683" t="s">
        <v>2551</v>
      </c>
    </row>
    <row r="122" spans="1:14" ht="15.75" customHeight="1" x14ac:dyDescent="0.25">
      <c r="A122" s="441" t="s">
        <v>313</v>
      </c>
      <c r="B122" s="442" t="s">
        <v>313</v>
      </c>
      <c r="C122" s="443" t="s">
        <v>314</v>
      </c>
      <c r="D122" s="448" t="s">
        <v>312</v>
      </c>
      <c r="E122" s="418"/>
      <c r="F122" s="418" t="s">
        <v>7</v>
      </c>
      <c r="G122" s="444">
        <v>1</v>
      </c>
      <c r="H122" s="445" t="s">
        <v>19</v>
      </c>
      <c r="I122" s="446">
        <v>1.75</v>
      </c>
      <c r="J122" s="446">
        <v>22.3</v>
      </c>
      <c r="K122" s="23" t="s">
        <v>20</v>
      </c>
      <c r="L122" s="584" t="s">
        <v>2614</v>
      </c>
      <c r="M122" s="447">
        <v>6053.76</v>
      </c>
      <c r="N122" s="684"/>
    </row>
    <row r="123" spans="1:14" ht="15.75" customHeight="1" thickBot="1" x14ac:dyDescent="0.3">
      <c r="A123" s="461" t="s">
        <v>315</v>
      </c>
      <c r="B123" s="514">
        <v>99001</v>
      </c>
      <c r="C123" s="463" t="s">
        <v>316</v>
      </c>
      <c r="D123" s="543" t="s">
        <v>317</v>
      </c>
      <c r="E123" s="464"/>
      <c r="F123" s="464" t="s">
        <v>7</v>
      </c>
      <c r="G123" s="465">
        <v>1</v>
      </c>
      <c r="H123" s="466" t="s">
        <v>19</v>
      </c>
      <c r="I123" s="467">
        <v>15</v>
      </c>
      <c r="J123" s="467">
        <v>30</v>
      </c>
      <c r="K123" s="34" t="s">
        <v>20</v>
      </c>
      <c r="L123" s="585" t="s">
        <v>2614</v>
      </c>
      <c r="M123" s="542">
        <v>7568.24</v>
      </c>
      <c r="N123" s="685"/>
    </row>
    <row r="124" spans="1:14" ht="15.75" customHeight="1" x14ac:dyDescent="0.25">
      <c r="A124" s="449" t="s">
        <v>318</v>
      </c>
      <c r="B124" s="541" t="s">
        <v>319</v>
      </c>
      <c r="C124" s="451" t="s">
        <v>320</v>
      </c>
      <c r="D124" s="409" t="s">
        <v>321</v>
      </c>
      <c r="E124" s="409"/>
      <c r="F124" s="409" t="s">
        <v>7</v>
      </c>
      <c r="G124" s="452">
        <v>1</v>
      </c>
      <c r="H124" s="518" t="s">
        <v>291</v>
      </c>
      <c r="I124" s="410">
        <v>8.5000000000000006E-2</v>
      </c>
      <c r="J124" s="410">
        <v>0.13500000000000001</v>
      </c>
      <c r="K124" s="454" t="s">
        <v>20</v>
      </c>
      <c r="L124" s="583" t="s">
        <v>2614</v>
      </c>
      <c r="M124" s="526">
        <v>134.28</v>
      </c>
      <c r="N124" s="715" t="s">
        <v>2552</v>
      </c>
    </row>
    <row r="125" spans="1:14" ht="15.75" customHeight="1" x14ac:dyDescent="0.25">
      <c r="A125" s="441" t="s">
        <v>322</v>
      </c>
      <c r="B125" s="460" t="s">
        <v>323</v>
      </c>
      <c r="C125" s="443" t="s">
        <v>324</v>
      </c>
      <c r="D125" s="418" t="s">
        <v>325</v>
      </c>
      <c r="E125" s="418"/>
      <c r="F125" s="418" t="s">
        <v>7</v>
      </c>
      <c r="G125" s="444">
        <v>1</v>
      </c>
      <c r="H125" s="445" t="s">
        <v>291</v>
      </c>
      <c r="I125" s="446">
        <v>8.7999999999999995E-2</v>
      </c>
      <c r="J125" s="446">
        <v>0.13500000000000001</v>
      </c>
      <c r="K125" s="23" t="s">
        <v>20</v>
      </c>
      <c r="L125" s="584" t="s">
        <v>2614</v>
      </c>
      <c r="M125" s="447">
        <v>137.1</v>
      </c>
      <c r="N125" s="716"/>
    </row>
    <row r="126" spans="1:14" ht="15.75" customHeight="1" x14ac:dyDescent="0.25">
      <c r="A126" s="441" t="s">
        <v>326</v>
      </c>
      <c r="B126" s="460" t="s">
        <v>327</v>
      </c>
      <c r="C126" s="443" t="s">
        <v>328</v>
      </c>
      <c r="D126" s="418" t="s">
        <v>329</v>
      </c>
      <c r="E126" s="418"/>
      <c r="F126" s="418" t="s">
        <v>7</v>
      </c>
      <c r="G126" s="444">
        <v>1</v>
      </c>
      <c r="H126" s="445" t="s">
        <v>291</v>
      </c>
      <c r="I126" s="446">
        <v>0.09</v>
      </c>
      <c r="J126" s="446">
        <v>0.13500000000000001</v>
      </c>
      <c r="K126" s="23" t="s">
        <v>20</v>
      </c>
      <c r="L126" s="584" t="s">
        <v>2614</v>
      </c>
      <c r="M126" s="447">
        <v>155.41</v>
      </c>
      <c r="N126" s="716"/>
    </row>
    <row r="127" spans="1:14" ht="15.75" customHeight="1" thickBot="1" x14ac:dyDescent="0.3">
      <c r="A127" s="461" t="s">
        <v>330</v>
      </c>
      <c r="B127" s="462" t="s">
        <v>331</v>
      </c>
      <c r="C127" s="463" t="s">
        <v>332</v>
      </c>
      <c r="D127" s="464" t="s">
        <v>8</v>
      </c>
      <c r="E127" s="464"/>
      <c r="F127" s="464" t="s">
        <v>7</v>
      </c>
      <c r="G127" s="465">
        <v>1</v>
      </c>
      <c r="H127" s="466" t="s">
        <v>291</v>
      </c>
      <c r="I127" s="467">
        <v>0.111</v>
      </c>
      <c r="J127" s="467">
        <v>0.13500000000000001</v>
      </c>
      <c r="K127" s="34" t="s">
        <v>20</v>
      </c>
      <c r="L127" s="585" t="s">
        <v>2614</v>
      </c>
      <c r="M127" s="542">
        <v>155.41</v>
      </c>
      <c r="N127" s="723"/>
    </row>
    <row r="128" spans="1:14" ht="15.75" customHeight="1" x14ac:dyDescent="0.25">
      <c r="A128" s="449" t="s">
        <v>333</v>
      </c>
      <c r="B128" s="450" t="s">
        <v>334</v>
      </c>
      <c r="C128" s="451" t="s">
        <v>335</v>
      </c>
      <c r="D128" s="409" t="s">
        <v>8</v>
      </c>
      <c r="E128" s="409"/>
      <c r="F128" s="409" t="s">
        <v>7</v>
      </c>
      <c r="G128" s="452">
        <v>1</v>
      </c>
      <c r="H128" s="518" t="s">
        <v>291</v>
      </c>
      <c r="I128" s="410">
        <v>3.4000000000000002E-2</v>
      </c>
      <c r="J128" s="410">
        <v>2.7E-2</v>
      </c>
      <c r="K128" s="454" t="s">
        <v>20</v>
      </c>
      <c r="L128" s="583" t="s">
        <v>2615</v>
      </c>
      <c r="M128" s="526">
        <v>106.03</v>
      </c>
      <c r="N128" s="715" t="s">
        <v>2553</v>
      </c>
    </row>
    <row r="129" spans="1:14" ht="15.75" customHeight="1" x14ac:dyDescent="0.25">
      <c r="A129" s="441" t="s">
        <v>336</v>
      </c>
      <c r="B129" s="442" t="s">
        <v>337</v>
      </c>
      <c r="C129" s="443" t="s">
        <v>2667</v>
      </c>
      <c r="D129" s="418" t="s">
        <v>9</v>
      </c>
      <c r="E129" s="418"/>
      <c r="F129" s="448" t="s">
        <v>7</v>
      </c>
      <c r="G129" s="444">
        <v>1</v>
      </c>
      <c r="H129" s="456" t="s">
        <v>19</v>
      </c>
      <c r="I129" s="446">
        <v>0.53</v>
      </c>
      <c r="J129" s="446">
        <v>0.36</v>
      </c>
      <c r="K129" s="23" t="s">
        <v>20</v>
      </c>
      <c r="L129" s="584" t="s">
        <v>2615</v>
      </c>
      <c r="M129" s="513">
        <v>607.49</v>
      </c>
      <c r="N129" s="716"/>
    </row>
    <row r="130" spans="1:14" x14ac:dyDescent="0.25">
      <c r="A130" s="35" t="s">
        <v>10</v>
      </c>
    </row>
    <row r="131" spans="1:14" x14ac:dyDescent="0.25">
      <c r="A131" s="38" t="s">
        <v>338</v>
      </c>
    </row>
    <row r="132" spans="1:14" x14ac:dyDescent="0.25">
      <c r="A132" s="39" t="s">
        <v>2668</v>
      </c>
    </row>
  </sheetData>
  <mergeCells count="16">
    <mergeCell ref="N4:N5"/>
    <mergeCell ref="N6:N22"/>
    <mergeCell ref="N23:N34"/>
    <mergeCell ref="N35:N44"/>
    <mergeCell ref="N128:N129"/>
    <mergeCell ref="N45:N58"/>
    <mergeCell ref="N59:N72"/>
    <mergeCell ref="N73:N82"/>
    <mergeCell ref="N83:N94"/>
    <mergeCell ref="N95:N103"/>
    <mergeCell ref="N104:N106"/>
    <mergeCell ref="N107:N110"/>
    <mergeCell ref="N111:N115"/>
    <mergeCell ref="N116:N120"/>
    <mergeCell ref="N121:N123"/>
    <mergeCell ref="N124:N127"/>
  </mergeCells>
  <printOptions horizontalCentered="1"/>
  <pageMargins left="0.23622047244094491" right="0.23622047244094491" top="0.74803149606299213" bottom="0.74803149606299213" header="0.11811023622047245" footer="0.31496062992125984"/>
  <pageSetup paperSize="9" scale="94" fitToHeight="0" orientation="landscape" horizontalDpi="300" verticalDpi="300" r:id="rId1"/>
  <headerFooter>
    <oddHeader>&amp;CFV - Plast, a.s. Čelákovice, odštěpný závod,  Kozovazská 1049/3, 250 88  Čelákovice
 www.fv-plast.cz     fv-plast@fv-plast.cz     objednavky@fv-plast.cz
 + 420 326 706 711, fax: + 420 326 706 721</oddHeader>
    <oddFooter>&amp;C&amp;9&amp;P/&amp;N&amp;R&amp;9Ceník FV COMFORT platný od 01_2023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5A815-E241-4E28-ACF9-C82BC44DFB1D}">
  <sheetPr>
    <pageSetUpPr fitToPage="1"/>
  </sheetPr>
  <dimension ref="A1:N119"/>
  <sheetViews>
    <sheetView zoomScaleNormal="100" zoomScaleSheetLayoutView="100" workbookViewId="0">
      <pane xSplit="5" ySplit="6" topLeftCell="F7" activePane="bottomRight" state="frozen"/>
      <selection activeCell="A30" sqref="A30:E32"/>
      <selection pane="topRight" activeCell="A30" sqref="A30:E32"/>
      <selection pane="bottomLeft" activeCell="A30" sqref="A30:E32"/>
      <selection pane="bottomRight" activeCell="C18" sqref="C18"/>
    </sheetView>
  </sheetViews>
  <sheetFormatPr defaultColWidth="9.140625" defaultRowHeight="15" x14ac:dyDescent="0.25"/>
  <cols>
    <col min="1" max="1" width="11.7109375" customWidth="1"/>
    <col min="2" max="2" width="11" customWidth="1"/>
    <col min="3" max="3" width="37.7109375" bestFit="1" customWidth="1"/>
    <col min="4" max="4" width="15.7109375" hidden="1" customWidth="1"/>
    <col min="5" max="5" width="18.42578125" customWidth="1"/>
    <col min="6" max="6" width="9.28515625" customWidth="1"/>
    <col min="7" max="7" width="6.5703125" customWidth="1"/>
    <col min="8" max="8" width="5.28515625" hidden="1" customWidth="1"/>
    <col min="9" max="9" width="7.42578125" customWidth="1"/>
    <col min="10" max="10" width="7" customWidth="1"/>
    <col min="11" max="12" width="7.140625" customWidth="1"/>
    <col min="13" max="13" width="11.28515625" style="606" bestFit="1" customWidth="1"/>
  </cols>
  <sheetData>
    <row r="1" spans="1:14" ht="15" customHeight="1" x14ac:dyDescent="0.25">
      <c r="A1" s="1"/>
      <c r="B1" s="29"/>
      <c r="C1" s="30"/>
      <c r="D1" s="30"/>
      <c r="E1" s="30"/>
      <c r="F1" s="30"/>
      <c r="G1" s="30"/>
      <c r="H1" s="30"/>
      <c r="I1" s="30"/>
      <c r="J1" s="19"/>
      <c r="K1" s="19"/>
      <c r="L1" s="19"/>
      <c r="M1" s="607"/>
    </row>
    <row r="2" spans="1:14" ht="15" customHeight="1" x14ac:dyDescent="0.25">
      <c r="A2" s="2"/>
      <c r="B2" s="31"/>
      <c r="C2" s="32"/>
      <c r="D2" s="32"/>
      <c r="E2" s="32"/>
      <c r="F2" s="32"/>
      <c r="G2" s="32"/>
      <c r="H2" s="32"/>
      <c r="I2" s="32"/>
      <c r="J2" s="20"/>
      <c r="K2" s="20"/>
      <c r="L2" s="20"/>
      <c r="M2" s="608"/>
      <c r="N2" s="616"/>
    </row>
    <row r="3" spans="1:14" ht="15" customHeight="1" x14ac:dyDescent="0.25">
      <c r="A3" s="3"/>
      <c r="B3" s="27"/>
      <c r="C3" s="33"/>
      <c r="D3" s="33"/>
      <c r="E3" s="33"/>
      <c r="F3" s="33"/>
      <c r="G3" s="33"/>
      <c r="H3" s="33"/>
      <c r="I3" s="33"/>
      <c r="J3" s="20"/>
      <c r="K3" s="20"/>
      <c r="L3" s="20"/>
      <c r="M3" s="608"/>
      <c r="N3" s="616"/>
    </row>
    <row r="4" spans="1:14" ht="40.15" customHeight="1" x14ac:dyDescent="0.25">
      <c r="A4" s="3"/>
      <c r="B4" s="5"/>
      <c r="C4" s="28"/>
      <c r="D4" s="5"/>
      <c r="E4" s="5"/>
      <c r="F4" s="5"/>
      <c r="G4" s="6"/>
      <c r="H4" s="6"/>
      <c r="I4" s="6"/>
      <c r="J4" s="4"/>
      <c r="K4" s="7"/>
      <c r="L4" s="7"/>
      <c r="M4" s="609"/>
      <c r="N4" s="616"/>
    </row>
    <row r="5" spans="1:14" ht="35.450000000000003" customHeight="1" thickBot="1" x14ac:dyDescent="0.35">
      <c r="A5" s="579" t="s">
        <v>2675</v>
      </c>
      <c r="B5" s="8"/>
      <c r="C5" s="9"/>
      <c r="D5" s="8"/>
      <c r="E5" s="6"/>
      <c r="F5" s="6"/>
      <c r="G5" s="6"/>
      <c r="H5" s="6"/>
      <c r="I5" s="8"/>
      <c r="J5" s="10"/>
      <c r="K5" s="5"/>
      <c r="L5" s="5"/>
      <c r="M5" s="610"/>
      <c r="N5" s="616"/>
    </row>
    <row r="6" spans="1:14" ht="24.6" customHeight="1" thickBot="1" x14ac:dyDescent="0.3">
      <c r="A6" s="11" t="s">
        <v>0</v>
      </c>
      <c r="B6" s="21" t="s">
        <v>1</v>
      </c>
      <c r="C6" s="22" t="s">
        <v>2</v>
      </c>
      <c r="D6" s="12" t="s">
        <v>11</v>
      </c>
      <c r="E6" s="12" t="s">
        <v>2502</v>
      </c>
      <c r="F6" s="12" t="s">
        <v>3</v>
      </c>
      <c r="G6" s="12" t="s">
        <v>13</v>
      </c>
      <c r="H6" s="12" t="s">
        <v>14</v>
      </c>
      <c r="I6" s="13" t="s">
        <v>4</v>
      </c>
      <c r="J6" s="14" t="s">
        <v>5</v>
      </c>
      <c r="K6" s="15" t="s">
        <v>2618</v>
      </c>
      <c r="L6" s="15" t="s">
        <v>2613</v>
      </c>
      <c r="M6" s="611" t="s">
        <v>15</v>
      </c>
      <c r="N6" s="617"/>
    </row>
    <row r="7" spans="1:14" ht="18.600000000000001" customHeight="1" x14ac:dyDescent="0.25">
      <c r="A7" s="554" t="s">
        <v>2337</v>
      </c>
      <c r="B7" s="555" t="s">
        <v>2337</v>
      </c>
      <c r="C7" s="555" t="s">
        <v>2447</v>
      </c>
      <c r="D7" s="493"/>
      <c r="E7" s="453" t="s">
        <v>2517</v>
      </c>
      <c r="F7" s="453" t="s">
        <v>6</v>
      </c>
      <c r="G7" s="453" t="s">
        <v>2498</v>
      </c>
      <c r="H7" s="510"/>
      <c r="I7" s="556">
        <v>9.1999999999999998E-2</v>
      </c>
      <c r="J7" s="453">
        <v>0.32666599999999996</v>
      </c>
      <c r="K7" s="454" t="s">
        <v>20</v>
      </c>
      <c r="L7" s="583" t="s">
        <v>2615</v>
      </c>
      <c r="M7" s="612">
        <v>38.016000000000005</v>
      </c>
      <c r="N7" s="692" t="s">
        <v>2539</v>
      </c>
    </row>
    <row r="8" spans="1:14" ht="15" customHeight="1" thickBot="1" x14ac:dyDescent="0.3">
      <c r="A8" s="559" t="s">
        <v>2338</v>
      </c>
      <c r="B8" s="538" t="s">
        <v>2338</v>
      </c>
      <c r="C8" s="538" t="s">
        <v>2448</v>
      </c>
      <c r="D8" s="504"/>
      <c r="E8" s="515"/>
      <c r="F8" s="515"/>
      <c r="G8" s="515" t="s">
        <v>2499</v>
      </c>
      <c r="H8" s="511"/>
      <c r="I8" s="560">
        <v>2.1999999999999999E-2</v>
      </c>
      <c r="J8" s="515">
        <v>0.16600000000000001</v>
      </c>
      <c r="K8" s="34" t="s">
        <v>20</v>
      </c>
      <c r="L8" s="585" t="s">
        <v>2615</v>
      </c>
      <c r="M8" s="613">
        <v>20.196000000000002</v>
      </c>
      <c r="N8" s="693"/>
    </row>
    <row r="9" spans="1:14" ht="14.45" customHeight="1" x14ac:dyDescent="0.25">
      <c r="A9" s="554" t="s">
        <v>2273</v>
      </c>
      <c r="B9" s="555" t="s">
        <v>2273</v>
      </c>
      <c r="C9" s="555" t="s">
        <v>2383</v>
      </c>
      <c r="D9" s="454"/>
      <c r="E9" s="453" t="s">
        <v>2503</v>
      </c>
      <c r="F9" s="453" t="s">
        <v>7</v>
      </c>
      <c r="G9" s="453" t="s">
        <v>2494</v>
      </c>
      <c r="H9" s="454"/>
      <c r="I9" s="556">
        <v>0.18099999999999999</v>
      </c>
      <c r="J9" s="453">
        <v>0.81795000000000007</v>
      </c>
      <c r="K9" s="454" t="s">
        <v>20</v>
      </c>
      <c r="L9" s="583" t="s">
        <v>2614</v>
      </c>
      <c r="M9" s="612">
        <v>59.400000000000006</v>
      </c>
      <c r="N9" s="691" t="s">
        <v>2561</v>
      </c>
    </row>
    <row r="10" spans="1:14" x14ac:dyDescent="0.25">
      <c r="A10" s="557" t="s">
        <v>2274</v>
      </c>
      <c r="B10" s="535" t="s">
        <v>2274</v>
      </c>
      <c r="C10" s="535" t="s">
        <v>2384</v>
      </c>
      <c r="D10" s="529"/>
      <c r="E10" s="456" t="s">
        <v>2504</v>
      </c>
      <c r="F10" s="456" t="s">
        <v>7</v>
      </c>
      <c r="G10" s="456" t="s">
        <v>2495</v>
      </c>
      <c r="H10" s="529"/>
      <c r="I10" s="558">
        <v>6.8000000000000005E-2</v>
      </c>
      <c r="J10" s="456">
        <v>0.28347499999999998</v>
      </c>
      <c r="K10" s="23" t="s">
        <v>20</v>
      </c>
      <c r="L10" s="584" t="s">
        <v>2614</v>
      </c>
      <c r="M10" s="614">
        <v>66.528000000000006</v>
      </c>
      <c r="N10" s="692"/>
    </row>
    <row r="11" spans="1:14" ht="15.75" thickBot="1" x14ac:dyDescent="0.3">
      <c r="A11" s="559" t="s">
        <v>2275</v>
      </c>
      <c r="B11" s="538" t="s">
        <v>2275</v>
      </c>
      <c r="C11" s="538" t="s">
        <v>2385</v>
      </c>
      <c r="D11" s="464"/>
      <c r="E11" s="515" t="s">
        <v>2505</v>
      </c>
      <c r="F11" s="515" t="s">
        <v>7</v>
      </c>
      <c r="G11" s="515" t="s">
        <v>2494</v>
      </c>
      <c r="H11" s="466"/>
      <c r="I11" s="560">
        <v>7.6299999999999996E-3</v>
      </c>
      <c r="J11" s="515">
        <v>0.108</v>
      </c>
      <c r="K11" s="34" t="s">
        <v>20</v>
      </c>
      <c r="L11" s="585" t="s">
        <v>2614</v>
      </c>
      <c r="M11" s="613">
        <v>19.008000000000003</v>
      </c>
      <c r="N11" s="693"/>
    </row>
    <row r="12" spans="1:14" x14ac:dyDescent="0.25">
      <c r="A12" s="554" t="s">
        <v>2276</v>
      </c>
      <c r="B12" s="555" t="s">
        <v>2276</v>
      </c>
      <c r="C12" s="555" t="s">
        <v>2386</v>
      </c>
      <c r="D12" s="409"/>
      <c r="E12" s="453" t="s">
        <v>2506</v>
      </c>
      <c r="F12" s="453" t="s">
        <v>7</v>
      </c>
      <c r="G12" s="453" t="s">
        <v>2496</v>
      </c>
      <c r="H12" s="518"/>
      <c r="I12" s="556">
        <v>1.4000000000000001</v>
      </c>
      <c r="J12" s="453">
        <v>5.729849999999999</v>
      </c>
      <c r="K12" s="454" t="s">
        <v>20</v>
      </c>
      <c r="L12" s="583" t="s">
        <v>2614</v>
      </c>
      <c r="M12" s="612">
        <v>2141</v>
      </c>
      <c r="N12" s="683" t="s">
        <v>2554</v>
      </c>
    </row>
    <row r="13" spans="1:14" x14ac:dyDescent="0.25">
      <c r="A13" s="557" t="s">
        <v>2277</v>
      </c>
      <c r="B13" s="535" t="s">
        <v>2277</v>
      </c>
      <c r="C13" s="535" t="s">
        <v>2387</v>
      </c>
      <c r="D13" s="418"/>
      <c r="E13" s="456" t="s">
        <v>2506</v>
      </c>
      <c r="F13" s="456" t="s">
        <v>7</v>
      </c>
      <c r="G13" s="456" t="s">
        <v>2496</v>
      </c>
      <c r="H13" s="445"/>
      <c r="I13" s="558">
        <v>1.9000000000000001</v>
      </c>
      <c r="J13" s="456">
        <v>5.7298499999999999</v>
      </c>
      <c r="K13" s="23" t="s">
        <v>20</v>
      </c>
      <c r="L13" s="584" t="s">
        <v>2614</v>
      </c>
      <c r="M13" s="614">
        <v>2600</v>
      </c>
      <c r="N13" s="684"/>
    </row>
    <row r="14" spans="1:14" x14ac:dyDescent="0.25">
      <c r="A14" s="557" t="s">
        <v>2278</v>
      </c>
      <c r="B14" s="535" t="s">
        <v>2278</v>
      </c>
      <c r="C14" s="535" t="s">
        <v>2388</v>
      </c>
      <c r="D14" s="418"/>
      <c r="E14" s="456" t="s">
        <v>2506</v>
      </c>
      <c r="F14" s="456" t="s">
        <v>7</v>
      </c>
      <c r="G14" s="456" t="s">
        <v>2496</v>
      </c>
      <c r="H14" s="445"/>
      <c r="I14" s="558">
        <v>2.3000000000000003</v>
      </c>
      <c r="J14" s="456">
        <v>5.729849999999999</v>
      </c>
      <c r="K14" s="23" t="s">
        <v>20</v>
      </c>
      <c r="L14" s="584" t="s">
        <v>2614</v>
      </c>
      <c r="M14" s="614">
        <v>3315</v>
      </c>
      <c r="N14" s="684"/>
    </row>
    <row r="15" spans="1:14" x14ac:dyDescent="0.25">
      <c r="A15" s="557" t="s">
        <v>2279</v>
      </c>
      <c r="B15" s="535" t="s">
        <v>2279</v>
      </c>
      <c r="C15" s="535" t="s">
        <v>2389</v>
      </c>
      <c r="D15" s="418"/>
      <c r="E15" s="456" t="s">
        <v>2506</v>
      </c>
      <c r="F15" s="456" t="s">
        <v>7</v>
      </c>
      <c r="G15" s="456" t="s">
        <v>2496</v>
      </c>
      <c r="H15" s="445"/>
      <c r="I15" s="558">
        <v>2.8000000000000003</v>
      </c>
      <c r="J15" s="456">
        <v>5.729849999999999</v>
      </c>
      <c r="K15" s="23" t="s">
        <v>20</v>
      </c>
      <c r="L15" s="584" t="s">
        <v>2614</v>
      </c>
      <c r="M15" s="614">
        <v>4032</v>
      </c>
      <c r="N15" s="684"/>
    </row>
    <row r="16" spans="1:14" x14ac:dyDescent="0.25">
      <c r="A16" s="557" t="s">
        <v>2280</v>
      </c>
      <c r="B16" s="535" t="s">
        <v>2280</v>
      </c>
      <c r="C16" s="535" t="s">
        <v>2390</v>
      </c>
      <c r="D16" s="418"/>
      <c r="E16" s="456" t="s">
        <v>2506</v>
      </c>
      <c r="F16" s="456" t="s">
        <v>7</v>
      </c>
      <c r="G16" s="456" t="s">
        <v>2496</v>
      </c>
      <c r="H16" s="445"/>
      <c r="I16" s="558">
        <v>3.3000000000000003</v>
      </c>
      <c r="J16" s="456">
        <v>5.729849999999999</v>
      </c>
      <c r="K16" s="23" t="s">
        <v>20</v>
      </c>
      <c r="L16" s="584" t="s">
        <v>2614</v>
      </c>
      <c r="M16" s="614">
        <v>4750</v>
      </c>
      <c r="N16" s="684"/>
    </row>
    <row r="17" spans="1:14" x14ac:dyDescent="0.25">
      <c r="A17" s="557" t="s">
        <v>2281</v>
      </c>
      <c r="B17" s="535" t="s">
        <v>2281</v>
      </c>
      <c r="C17" s="535" t="s">
        <v>2391</v>
      </c>
      <c r="D17" s="418"/>
      <c r="E17" s="456" t="s">
        <v>2507</v>
      </c>
      <c r="F17" s="456" t="s">
        <v>7</v>
      </c>
      <c r="G17" s="456" t="s">
        <v>2496</v>
      </c>
      <c r="H17" s="445"/>
      <c r="I17" s="558">
        <v>3.7</v>
      </c>
      <c r="J17" s="456">
        <v>8.3780999999999999</v>
      </c>
      <c r="K17" s="23" t="s">
        <v>20</v>
      </c>
      <c r="L17" s="584" t="s">
        <v>2614</v>
      </c>
      <c r="M17" s="614">
        <v>5466</v>
      </c>
      <c r="N17" s="684"/>
    </row>
    <row r="18" spans="1:14" x14ac:dyDescent="0.25">
      <c r="A18" s="557" t="s">
        <v>2282</v>
      </c>
      <c r="B18" s="535" t="s">
        <v>2282</v>
      </c>
      <c r="C18" s="535" t="s">
        <v>2392</v>
      </c>
      <c r="D18" s="418"/>
      <c r="E18" s="456" t="s">
        <v>2507</v>
      </c>
      <c r="F18" s="456" t="s">
        <v>7</v>
      </c>
      <c r="G18" s="456" t="s">
        <v>2496</v>
      </c>
      <c r="H18" s="445"/>
      <c r="I18" s="558">
        <v>4.2</v>
      </c>
      <c r="J18" s="456">
        <v>8.3780999999999999</v>
      </c>
      <c r="K18" s="23" t="s">
        <v>20</v>
      </c>
      <c r="L18" s="584" t="s">
        <v>2614</v>
      </c>
      <c r="M18" s="614">
        <v>6182</v>
      </c>
      <c r="N18" s="684"/>
    </row>
    <row r="19" spans="1:14" x14ac:dyDescent="0.25">
      <c r="A19" s="557" t="s">
        <v>2283</v>
      </c>
      <c r="B19" s="535" t="s">
        <v>2283</v>
      </c>
      <c r="C19" s="535" t="s">
        <v>2393</v>
      </c>
      <c r="D19" s="418"/>
      <c r="E19" s="456" t="s">
        <v>2507</v>
      </c>
      <c r="F19" s="456" t="s">
        <v>7</v>
      </c>
      <c r="G19" s="456" t="s">
        <v>2496</v>
      </c>
      <c r="H19" s="445"/>
      <c r="I19" s="558">
        <v>4.7</v>
      </c>
      <c r="J19" s="456">
        <v>8.3780999999999999</v>
      </c>
      <c r="K19" s="23" t="s">
        <v>20</v>
      </c>
      <c r="L19" s="584" t="s">
        <v>2614</v>
      </c>
      <c r="M19" s="614">
        <v>6899</v>
      </c>
      <c r="N19" s="684"/>
    </row>
    <row r="20" spans="1:14" x14ac:dyDescent="0.25">
      <c r="A20" s="557" t="s">
        <v>2284</v>
      </c>
      <c r="B20" s="535" t="s">
        <v>2284</v>
      </c>
      <c r="C20" s="535" t="s">
        <v>2394</v>
      </c>
      <c r="D20" s="418"/>
      <c r="E20" s="456" t="s">
        <v>2508</v>
      </c>
      <c r="F20" s="456" t="s">
        <v>7</v>
      </c>
      <c r="G20" s="456" t="s">
        <v>2496</v>
      </c>
      <c r="H20" s="445"/>
      <c r="I20" s="558">
        <v>5.2</v>
      </c>
      <c r="J20" s="456">
        <v>11.026350000000001</v>
      </c>
      <c r="K20" s="23" t="s">
        <v>20</v>
      </c>
      <c r="L20" s="584" t="s">
        <v>2614</v>
      </c>
      <c r="M20" s="614">
        <v>7616</v>
      </c>
      <c r="N20" s="684"/>
    </row>
    <row r="21" spans="1:14" x14ac:dyDescent="0.25">
      <c r="A21" s="557" t="s">
        <v>2285</v>
      </c>
      <c r="B21" s="535" t="s">
        <v>2285</v>
      </c>
      <c r="C21" s="535" t="s">
        <v>2395</v>
      </c>
      <c r="D21" s="418"/>
      <c r="E21" s="456" t="s">
        <v>2508</v>
      </c>
      <c r="F21" s="456" t="s">
        <v>7</v>
      </c>
      <c r="G21" s="456" t="s">
        <v>2496</v>
      </c>
      <c r="H21" s="445"/>
      <c r="I21" s="558">
        <v>5.6000000000000005</v>
      </c>
      <c r="J21" s="456">
        <v>11.026350000000001</v>
      </c>
      <c r="K21" s="23" t="s">
        <v>20</v>
      </c>
      <c r="L21" s="584" t="s">
        <v>2614</v>
      </c>
      <c r="M21" s="614">
        <v>8311</v>
      </c>
      <c r="N21" s="684"/>
    </row>
    <row r="22" spans="1:14" ht="14.45" customHeight="1" x14ac:dyDescent="0.25">
      <c r="A22" s="557" t="s">
        <v>2286</v>
      </c>
      <c r="B22" s="535" t="s">
        <v>2286</v>
      </c>
      <c r="C22" s="535" t="s">
        <v>2396</v>
      </c>
      <c r="D22" s="531"/>
      <c r="E22" s="456" t="s">
        <v>2508</v>
      </c>
      <c r="F22" s="456" t="s">
        <v>7</v>
      </c>
      <c r="G22" s="456" t="s">
        <v>2496</v>
      </c>
      <c r="H22" s="532"/>
      <c r="I22" s="558">
        <v>6.1000000000000005</v>
      </c>
      <c r="J22" s="456">
        <v>11.026350000000001</v>
      </c>
      <c r="K22" s="23" t="s">
        <v>20</v>
      </c>
      <c r="L22" s="584" t="s">
        <v>2614</v>
      </c>
      <c r="M22" s="614">
        <v>9049</v>
      </c>
      <c r="N22" s="684"/>
    </row>
    <row r="23" spans="1:14" s="16" customFormat="1" ht="14.45" customHeight="1" x14ac:dyDescent="0.25">
      <c r="A23" s="557" t="s">
        <v>2287</v>
      </c>
      <c r="B23" s="535" t="s">
        <v>2287</v>
      </c>
      <c r="C23" s="535" t="s">
        <v>2397</v>
      </c>
      <c r="D23" s="531"/>
      <c r="E23" s="456" t="s">
        <v>2509</v>
      </c>
      <c r="F23" s="456" t="s">
        <v>7</v>
      </c>
      <c r="G23" s="456" t="s">
        <v>2496</v>
      </c>
      <c r="H23" s="532"/>
      <c r="I23" s="558">
        <v>6.6000000000000005</v>
      </c>
      <c r="J23" s="456">
        <v>13.674599999999998</v>
      </c>
      <c r="K23" s="23" t="s">
        <v>20</v>
      </c>
      <c r="L23" s="584" t="s">
        <v>2614</v>
      </c>
      <c r="M23" s="614">
        <v>9766</v>
      </c>
      <c r="N23" s="684"/>
    </row>
    <row r="24" spans="1:14" s="16" customFormat="1" ht="14.45" customHeight="1" x14ac:dyDescent="0.25">
      <c r="A24" s="557" t="s">
        <v>2288</v>
      </c>
      <c r="B24" s="535" t="s">
        <v>2288</v>
      </c>
      <c r="C24" s="535" t="s">
        <v>2398</v>
      </c>
      <c r="D24" s="531"/>
      <c r="E24" s="456" t="s">
        <v>2509</v>
      </c>
      <c r="F24" s="456" t="s">
        <v>7</v>
      </c>
      <c r="G24" s="456" t="s">
        <v>2496</v>
      </c>
      <c r="H24" s="532"/>
      <c r="I24" s="558">
        <v>7</v>
      </c>
      <c r="J24" s="456">
        <v>13.674599999999998</v>
      </c>
      <c r="K24" s="23" t="s">
        <v>20</v>
      </c>
      <c r="L24" s="584" t="s">
        <v>2614</v>
      </c>
      <c r="M24" s="614">
        <v>10480</v>
      </c>
      <c r="N24" s="684"/>
    </row>
    <row r="25" spans="1:14" ht="14.45" customHeight="1" x14ac:dyDescent="0.25">
      <c r="A25" s="557" t="s">
        <v>2289</v>
      </c>
      <c r="B25" s="535" t="s">
        <v>2289</v>
      </c>
      <c r="C25" s="535" t="s">
        <v>2399</v>
      </c>
      <c r="D25" s="531"/>
      <c r="E25" s="456" t="s">
        <v>2509</v>
      </c>
      <c r="F25" s="456" t="s">
        <v>7</v>
      </c>
      <c r="G25" s="456" t="s">
        <v>2496</v>
      </c>
      <c r="H25" s="532"/>
      <c r="I25" s="558">
        <v>7.5</v>
      </c>
      <c r="J25" s="456">
        <v>13.674599999999998</v>
      </c>
      <c r="K25" s="23" t="s">
        <v>20</v>
      </c>
      <c r="L25" s="584" t="s">
        <v>2614</v>
      </c>
      <c r="M25" s="614">
        <v>11659</v>
      </c>
      <c r="N25" s="684"/>
    </row>
    <row r="26" spans="1:14" x14ac:dyDescent="0.25">
      <c r="A26" s="557" t="s">
        <v>2290</v>
      </c>
      <c r="B26" s="535" t="s">
        <v>2290</v>
      </c>
      <c r="C26" s="535" t="s">
        <v>2400</v>
      </c>
      <c r="D26" s="456"/>
      <c r="E26" s="456" t="s">
        <v>2510</v>
      </c>
      <c r="F26" s="456" t="s">
        <v>7</v>
      </c>
      <c r="G26" s="456" t="s">
        <v>2496</v>
      </c>
      <c r="H26" s="456"/>
      <c r="I26" s="558">
        <v>8</v>
      </c>
      <c r="J26" s="456">
        <v>15.279599999999999</v>
      </c>
      <c r="K26" s="23" t="s">
        <v>20</v>
      </c>
      <c r="L26" s="584" t="s">
        <v>2614</v>
      </c>
      <c r="M26" s="614">
        <v>12406</v>
      </c>
      <c r="N26" s="684"/>
    </row>
    <row r="27" spans="1:14" x14ac:dyDescent="0.25">
      <c r="A27" s="557" t="s">
        <v>2291</v>
      </c>
      <c r="B27" s="535" t="s">
        <v>2291</v>
      </c>
      <c r="C27" s="535" t="s">
        <v>2401</v>
      </c>
      <c r="D27" s="456"/>
      <c r="E27" s="456" t="s">
        <v>2511</v>
      </c>
      <c r="F27" s="456" t="s">
        <v>7</v>
      </c>
      <c r="G27" s="456" t="s">
        <v>2496</v>
      </c>
      <c r="H27" s="456"/>
      <c r="I27" s="558">
        <v>8.5</v>
      </c>
      <c r="J27" s="456">
        <v>16.242599999999999</v>
      </c>
      <c r="K27" s="23" t="s">
        <v>20</v>
      </c>
      <c r="L27" s="584" t="s">
        <v>2614</v>
      </c>
      <c r="M27" s="614">
        <v>13154</v>
      </c>
      <c r="N27" s="684"/>
    </row>
    <row r="28" spans="1:14" x14ac:dyDescent="0.25">
      <c r="A28" s="557" t="s">
        <v>2292</v>
      </c>
      <c r="B28" s="535" t="s">
        <v>2292</v>
      </c>
      <c r="C28" s="535" t="s">
        <v>2402</v>
      </c>
      <c r="D28" s="456"/>
      <c r="E28" s="456" t="s">
        <v>2512</v>
      </c>
      <c r="F28" s="456" t="s">
        <v>7</v>
      </c>
      <c r="G28" s="456" t="s">
        <v>2496</v>
      </c>
      <c r="H28" s="456"/>
      <c r="I28" s="558">
        <v>8.9</v>
      </c>
      <c r="J28" s="456">
        <v>17.173500000000001</v>
      </c>
      <c r="K28" s="23" t="s">
        <v>20</v>
      </c>
      <c r="L28" s="584" t="s">
        <v>2614</v>
      </c>
      <c r="M28" s="614">
        <v>13902</v>
      </c>
      <c r="N28" s="684"/>
    </row>
    <row r="29" spans="1:14" x14ac:dyDescent="0.25">
      <c r="A29" s="557" t="s">
        <v>2293</v>
      </c>
      <c r="B29" s="535" t="s">
        <v>2293</v>
      </c>
      <c r="C29" s="535" t="s">
        <v>2403</v>
      </c>
      <c r="D29" s="456"/>
      <c r="E29" s="456" t="s">
        <v>2513</v>
      </c>
      <c r="F29" s="456" t="s">
        <v>7</v>
      </c>
      <c r="G29" s="456" t="s">
        <v>2496</v>
      </c>
      <c r="H29" s="456"/>
      <c r="I29" s="558">
        <v>9.4</v>
      </c>
      <c r="J29" s="456">
        <v>18.136499999999998</v>
      </c>
      <c r="K29" s="23" t="s">
        <v>20</v>
      </c>
      <c r="L29" s="584" t="s">
        <v>2614</v>
      </c>
      <c r="M29" s="614">
        <v>14650</v>
      </c>
      <c r="N29" s="684"/>
    </row>
    <row r="30" spans="1:14" ht="15.75" thickBot="1" x14ac:dyDescent="0.3">
      <c r="A30" s="559" t="s">
        <v>2294</v>
      </c>
      <c r="B30" s="538" t="s">
        <v>2294</v>
      </c>
      <c r="C30" s="538" t="s">
        <v>2404</v>
      </c>
      <c r="D30" s="561"/>
      <c r="E30" s="515" t="s">
        <v>2514</v>
      </c>
      <c r="F30" s="515" t="s">
        <v>7</v>
      </c>
      <c r="G30" s="515" t="s">
        <v>2496</v>
      </c>
      <c r="H30" s="562"/>
      <c r="I30" s="560">
        <v>9.9</v>
      </c>
      <c r="J30" s="515">
        <v>19.099499999999999</v>
      </c>
      <c r="K30" s="34" t="s">
        <v>20</v>
      </c>
      <c r="L30" s="585" t="s">
        <v>2614</v>
      </c>
      <c r="M30" s="613">
        <v>15397</v>
      </c>
      <c r="N30" s="685"/>
    </row>
    <row r="31" spans="1:14" s="25" customFormat="1" x14ac:dyDescent="0.25">
      <c r="A31" s="554" t="s">
        <v>2295</v>
      </c>
      <c r="B31" s="555" t="s">
        <v>2295</v>
      </c>
      <c r="C31" s="555" t="s">
        <v>2405</v>
      </c>
      <c r="D31" s="409"/>
      <c r="E31" s="453" t="s">
        <v>2515</v>
      </c>
      <c r="F31" s="453" t="s">
        <v>7</v>
      </c>
      <c r="G31" s="453" t="s">
        <v>2496</v>
      </c>
      <c r="H31" s="518"/>
      <c r="I31" s="556">
        <v>10.3</v>
      </c>
      <c r="J31" s="453">
        <v>20.0625</v>
      </c>
      <c r="K31" s="454" t="s">
        <v>20</v>
      </c>
      <c r="L31" s="583" t="s">
        <v>2614</v>
      </c>
      <c r="M31" s="612">
        <v>16145</v>
      </c>
      <c r="N31" s="683" t="s">
        <v>2555</v>
      </c>
    </row>
    <row r="32" spans="1:14" s="25" customFormat="1" x14ac:dyDescent="0.25">
      <c r="A32" s="557" t="s">
        <v>2296</v>
      </c>
      <c r="B32" s="535" t="s">
        <v>2296</v>
      </c>
      <c r="C32" s="535" t="s">
        <v>2406</v>
      </c>
      <c r="D32" s="436"/>
      <c r="E32" s="456" t="s">
        <v>2506</v>
      </c>
      <c r="F32" s="456" t="s">
        <v>7</v>
      </c>
      <c r="G32" s="456" t="s">
        <v>2496</v>
      </c>
      <c r="H32" s="520"/>
      <c r="I32" s="558">
        <v>1.4000000000000001</v>
      </c>
      <c r="J32" s="456">
        <v>5.729849999999999</v>
      </c>
      <c r="K32" s="23" t="s">
        <v>20</v>
      </c>
      <c r="L32" s="584" t="s">
        <v>2614</v>
      </c>
      <c r="M32" s="614">
        <v>3397</v>
      </c>
      <c r="N32" s="684"/>
    </row>
    <row r="33" spans="1:14" s="25" customFormat="1" x14ac:dyDescent="0.25">
      <c r="A33" s="557" t="s">
        <v>2297</v>
      </c>
      <c r="B33" s="535" t="s">
        <v>2297</v>
      </c>
      <c r="C33" s="535" t="s">
        <v>2407</v>
      </c>
      <c r="D33" s="418"/>
      <c r="E33" s="456" t="s">
        <v>2506</v>
      </c>
      <c r="F33" s="456" t="s">
        <v>7</v>
      </c>
      <c r="G33" s="456" t="s">
        <v>2496</v>
      </c>
      <c r="H33" s="522"/>
      <c r="I33" s="558">
        <v>1.9000000000000001</v>
      </c>
      <c r="J33" s="456">
        <v>5.729849999999999</v>
      </c>
      <c r="K33" s="23" t="s">
        <v>20</v>
      </c>
      <c r="L33" s="584" t="s">
        <v>2614</v>
      </c>
      <c r="M33" s="614">
        <v>4022</v>
      </c>
      <c r="N33" s="684"/>
    </row>
    <row r="34" spans="1:14" s="16" customFormat="1" x14ac:dyDescent="0.25">
      <c r="A34" s="557" t="s">
        <v>2298</v>
      </c>
      <c r="B34" s="535" t="s">
        <v>2298</v>
      </c>
      <c r="C34" s="535" t="s">
        <v>2408</v>
      </c>
      <c r="D34" s="418"/>
      <c r="E34" s="456" t="s">
        <v>2506</v>
      </c>
      <c r="F34" s="456" t="s">
        <v>7</v>
      </c>
      <c r="G34" s="456" t="s">
        <v>2496</v>
      </c>
      <c r="H34" s="522"/>
      <c r="I34" s="558">
        <v>2.3000000000000003</v>
      </c>
      <c r="J34" s="456">
        <v>5.729849999999999</v>
      </c>
      <c r="K34" s="23" t="s">
        <v>20</v>
      </c>
      <c r="L34" s="584" t="s">
        <v>2614</v>
      </c>
      <c r="M34" s="614">
        <v>5495</v>
      </c>
      <c r="N34" s="684"/>
    </row>
    <row r="35" spans="1:14" s="25" customFormat="1" x14ac:dyDescent="0.25">
      <c r="A35" s="557" t="s">
        <v>2299</v>
      </c>
      <c r="B35" s="535" t="s">
        <v>2299</v>
      </c>
      <c r="C35" s="535" t="s">
        <v>2409</v>
      </c>
      <c r="D35" s="418"/>
      <c r="E35" s="456" t="s">
        <v>2506</v>
      </c>
      <c r="F35" s="456" t="s">
        <v>7</v>
      </c>
      <c r="G35" s="456" t="s">
        <v>2496</v>
      </c>
      <c r="H35" s="456"/>
      <c r="I35" s="558">
        <v>2.8000000000000003</v>
      </c>
      <c r="J35" s="456">
        <v>5.729849999999999</v>
      </c>
      <c r="K35" s="23" t="s">
        <v>20</v>
      </c>
      <c r="L35" s="584" t="s">
        <v>2614</v>
      </c>
      <c r="M35" s="614">
        <v>6741</v>
      </c>
      <c r="N35" s="684"/>
    </row>
    <row r="36" spans="1:14" x14ac:dyDescent="0.25">
      <c r="A36" s="557" t="s">
        <v>2300</v>
      </c>
      <c r="B36" s="535" t="s">
        <v>2300</v>
      </c>
      <c r="C36" s="535" t="s">
        <v>2410</v>
      </c>
      <c r="D36" s="424"/>
      <c r="E36" s="456" t="s">
        <v>2506</v>
      </c>
      <c r="F36" s="456" t="s">
        <v>7</v>
      </c>
      <c r="G36" s="456" t="s">
        <v>2496</v>
      </c>
      <c r="H36" s="426"/>
      <c r="I36" s="558">
        <v>3.3000000000000003</v>
      </c>
      <c r="J36" s="456">
        <v>5.729849999999999</v>
      </c>
      <c r="K36" s="23" t="s">
        <v>20</v>
      </c>
      <c r="L36" s="584" t="s">
        <v>2614</v>
      </c>
      <c r="M36" s="614">
        <v>8158</v>
      </c>
      <c r="N36" s="684"/>
    </row>
    <row r="37" spans="1:14" x14ac:dyDescent="0.25">
      <c r="A37" s="557" t="s">
        <v>2301</v>
      </c>
      <c r="B37" s="535" t="s">
        <v>2301</v>
      </c>
      <c r="C37" s="535" t="s">
        <v>2411</v>
      </c>
      <c r="D37" s="424"/>
      <c r="E37" s="456" t="s">
        <v>2507</v>
      </c>
      <c r="F37" s="456" t="s">
        <v>7</v>
      </c>
      <c r="G37" s="456" t="s">
        <v>2496</v>
      </c>
      <c r="H37" s="426"/>
      <c r="I37" s="558">
        <v>3.7</v>
      </c>
      <c r="J37" s="456">
        <v>8.3780999999999999</v>
      </c>
      <c r="K37" s="23" t="s">
        <v>20</v>
      </c>
      <c r="L37" s="584" t="s">
        <v>2614</v>
      </c>
      <c r="M37" s="614">
        <v>9404</v>
      </c>
      <c r="N37" s="684"/>
    </row>
    <row r="38" spans="1:14" x14ac:dyDescent="0.25">
      <c r="A38" s="557" t="s">
        <v>2302</v>
      </c>
      <c r="B38" s="535" t="s">
        <v>2302</v>
      </c>
      <c r="C38" s="535" t="s">
        <v>2412</v>
      </c>
      <c r="D38" s="424"/>
      <c r="E38" s="456" t="s">
        <v>2507</v>
      </c>
      <c r="F38" s="456" t="s">
        <v>7</v>
      </c>
      <c r="G38" s="456" t="s">
        <v>2496</v>
      </c>
      <c r="H38" s="426"/>
      <c r="I38" s="558">
        <v>4.2</v>
      </c>
      <c r="J38" s="456">
        <v>8.3780999999999999</v>
      </c>
      <c r="K38" s="23" t="s">
        <v>20</v>
      </c>
      <c r="L38" s="584" t="s">
        <v>2614</v>
      </c>
      <c r="M38" s="614">
        <v>10707</v>
      </c>
      <c r="N38" s="684"/>
    </row>
    <row r="39" spans="1:14" x14ac:dyDescent="0.25">
      <c r="A39" s="557" t="s">
        <v>2303</v>
      </c>
      <c r="B39" s="535" t="s">
        <v>2303</v>
      </c>
      <c r="C39" s="535" t="s">
        <v>2413</v>
      </c>
      <c r="D39" s="436"/>
      <c r="E39" s="456" t="s">
        <v>2507</v>
      </c>
      <c r="F39" s="456" t="s">
        <v>7</v>
      </c>
      <c r="G39" s="456" t="s">
        <v>2496</v>
      </c>
      <c r="H39" s="438"/>
      <c r="I39" s="558">
        <v>4.7</v>
      </c>
      <c r="J39" s="456">
        <v>8.3780999999999999</v>
      </c>
      <c r="K39" s="23" t="s">
        <v>20</v>
      </c>
      <c r="L39" s="584" t="s">
        <v>2614</v>
      </c>
      <c r="M39" s="614">
        <v>11964</v>
      </c>
      <c r="N39" s="684"/>
    </row>
    <row r="40" spans="1:14" x14ac:dyDescent="0.25">
      <c r="A40" s="557" t="s">
        <v>2304</v>
      </c>
      <c r="B40" s="535" t="s">
        <v>2304</v>
      </c>
      <c r="C40" s="535" t="s">
        <v>2414</v>
      </c>
      <c r="D40" s="436"/>
      <c r="E40" s="456" t="s">
        <v>2508</v>
      </c>
      <c r="F40" s="456" t="s">
        <v>7</v>
      </c>
      <c r="G40" s="456" t="s">
        <v>2496</v>
      </c>
      <c r="H40" s="438"/>
      <c r="I40" s="558">
        <v>5.2</v>
      </c>
      <c r="J40" s="456">
        <v>11.026350000000001</v>
      </c>
      <c r="K40" s="23" t="s">
        <v>20</v>
      </c>
      <c r="L40" s="584" t="s">
        <v>2614</v>
      </c>
      <c r="M40" s="614">
        <v>13494</v>
      </c>
      <c r="N40" s="684"/>
    </row>
    <row r="41" spans="1:14" x14ac:dyDescent="0.25">
      <c r="A41" s="557" t="s">
        <v>2305</v>
      </c>
      <c r="B41" s="535" t="s">
        <v>2305</v>
      </c>
      <c r="C41" s="535" t="s">
        <v>2415</v>
      </c>
      <c r="D41" s="436"/>
      <c r="E41" s="456" t="s">
        <v>2508</v>
      </c>
      <c r="F41" s="456" t="s">
        <v>7</v>
      </c>
      <c r="G41" s="456" t="s">
        <v>2496</v>
      </c>
      <c r="H41" s="438"/>
      <c r="I41" s="558">
        <v>5.6000000000000005</v>
      </c>
      <c r="J41" s="456">
        <v>11.026350000000001</v>
      </c>
      <c r="K41" s="23" t="s">
        <v>20</v>
      </c>
      <c r="L41" s="584" t="s">
        <v>2614</v>
      </c>
      <c r="M41" s="614">
        <v>14842</v>
      </c>
      <c r="N41" s="684"/>
    </row>
    <row r="42" spans="1:14" x14ac:dyDescent="0.25">
      <c r="A42" s="557" t="s">
        <v>2306</v>
      </c>
      <c r="B42" s="535" t="s">
        <v>2306</v>
      </c>
      <c r="C42" s="535" t="s">
        <v>2416</v>
      </c>
      <c r="D42" s="418"/>
      <c r="E42" s="456" t="s">
        <v>2508</v>
      </c>
      <c r="F42" s="456" t="s">
        <v>7</v>
      </c>
      <c r="G42" s="456" t="s">
        <v>2496</v>
      </c>
      <c r="H42" s="456"/>
      <c r="I42" s="558">
        <v>6.1000000000000005</v>
      </c>
      <c r="J42" s="456">
        <v>11.026350000000001</v>
      </c>
      <c r="K42" s="23" t="s">
        <v>20</v>
      </c>
      <c r="L42" s="584" t="s">
        <v>2614</v>
      </c>
      <c r="M42" s="614">
        <v>16089</v>
      </c>
      <c r="N42" s="684"/>
    </row>
    <row r="43" spans="1:14" x14ac:dyDescent="0.25">
      <c r="A43" s="557" t="s">
        <v>2307</v>
      </c>
      <c r="B43" s="535" t="s">
        <v>2307</v>
      </c>
      <c r="C43" s="535" t="s">
        <v>2417</v>
      </c>
      <c r="D43" s="418"/>
      <c r="E43" s="456" t="s">
        <v>2509</v>
      </c>
      <c r="F43" s="456" t="s">
        <v>7</v>
      </c>
      <c r="G43" s="456" t="s">
        <v>2496</v>
      </c>
      <c r="H43" s="456"/>
      <c r="I43" s="558">
        <v>6.6000000000000005</v>
      </c>
      <c r="J43" s="456">
        <v>13.674599999999998</v>
      </c>
      <c r="K43" s="23" t="s">
        <v>20</v>
      </c>
      <c r="L43" s="584" t="s">
        <v>2614</v>
      </c>
      <c r="M43" s="614">
        <v>17278</v>
      </c>
      <c r="N43" s="684"/>
    </row>
    <row r="44" spans="1:14" x14ac:dyDescent="0.25">
      <c r="A44" s="557" t="s">
        <v>2308</v>
      </c>
      <c r="B44" s="535" t="s">
        <v>2308</v>
      </c>
      <c r="C44" s="535" t="s">
        <v>2418</v>
      </c>
      <c r="D44" s="424"/>
      <c r="E44" s="456" t="s">
        <v>2509</v>
      </c>
      <c r="F44" s="456" t="s">
        <v>7</v>
      </c>
      <c r="G44" s="456" t="s">
        <v>2496</v>
      </c>
      <c r="H44" s="426"/>
      <c r="I44" s="558">
        <v>7</v>
      </c>
      <c r="J44" s="456">
        <v>13.674599999999998</v>
      </c>
      <c r="K44" s="23" t="s">
        <v>20</v>
      </c>
      <c r="L44" s="584" t="s">
        <v>2614</v>
      </c>
      <c r="M44" s="614">
        <v>18525</v>
      </c>
      <c r="N44" s="684"/>
    </row>
    <row r="45" spans="1:14" x14ac:dyDescent="0.25">
      <c r="A45" s="557" t="s">
        <v>2309</v>
      </c>
      <c r="B45" s="535" t="s">
        <v>2309</v>
      </c>
      <c r="C45" s="535" t="s">
        <v>2419</v>
      </c>
      <c r="D45" s="424"/>
      <c r="E45" s="456" t="s">
        <v>2509</v>
      </c>
      <c r="F45" s="456" t="s">
        <v>7</v>
      </c>
      <c r="G45" s="456" t="s">
        <v>2496</v>
      </c>
      <c r="H45" s="426"/>
      <c r="I45" s="558">
        <v>7.5</v>
      </c>
      <c r="J45" s="456">
        <v>13.674599999999998</v>
      </c>
      <c r="K45" s="23" t="s">
        <v>20</v>
      </c>
      <c r="L45" s="584" t="s">
        <v>2614</v>
      </c>
      <c r="M45" s="614">
        <v>19828</v>
      </c>
      <c r="N45" s="684"/>
    </row>
    <row r="46" spans="1:14" x14ac:dyDescent="0.25">
      <c r="A46" s="557" t="s">
        <v>2310</v>
      </c>
      <c r="B46" s="535" t="s">
        <v>2310</v>
      </c>
      <c r="C46" s="535" t="s">
        <v>2420</v>
      </c>
      <c r="D46" s="424"/>
      <c r="E46" s="456" t="s">
        <v>2510</v>
      </c>
      <c r="F46" s="456" t="s">
        <v>7</v>
      </c>
      <c r="G46" s="456" t="s">
        <v>2496</v>
      </c>
      <c r="H46" s="426"/>
      <c r="I46" s="558">
        <v>8</v>
      </c>
      <c r="J46" s="456">
        <v>15.279599999999999</v>
      </c>
      <c r="K46" s="23" t="s">
        <v>20</v>
      </c>
      <c r="L46" s="584" t="s">
        <v>2614</v>
      </c>
      <c r="M46" s="614">
        <v>21085</v>
      </c>
      <c r="N46" s="684"/>
    </row>
    <row r="47" spans="1:14" x14ac:dyDescent="0.25">
      <c r="A47" s="557" t="s">
        <v>2311</v>
      </c>
      <c r="B47" s="535" t="s">
        <v>2311</v>
      </c>
      <c r="C47" s="535" t="s">
        <v>2421</v>
      </c>
      <c r="D47" s="424"/>
      <c r="E47" s="456" t="s">
        <v>2511</v>
      </c>
      <c r="F47" s="456" t="s">
        <v>7</v>
      </c>
      <c r="G47" s="456" t="s">
        <v>2496</v>
      </c>
      <c r="H47" s="426"/>
      <c r="I47" s="558">
        <v>8.5</v>
      </c>
      <c r="J47" s="456">
        <v>16.242599999999999</v>
      </c>
      <c r="K47" s="23" t="s">
        <v>20</v>
      </c>
      <c r="L47" s="584" t="s">
        <v>2614</v>
      </c>
      <c r="M47" s="614">
        <v>22343</v>
      </c>
      <c r="N47" s="684"/>
    </row>
    <row r="48" spans="1:14" x14ac:dyDescent="0.25">
      <c r="A48" s="557" t="s">
        <v>2312</v>
      </c>
      <c r="B48" s="535" t="s">
        <v>2312</v>
      </c>
      <c r="C48" s="535" t="s">
        <v>2422</v>
      </c>
      <c r="D48" s="424"/>
      <c r="E48" s="456" t="s">
        <v>2512</v>
      </c>
      <c r="F48" s="456" t="s">
        <v>7</v>
      </c>
      <c r="G48" s="456" t="s">
        <v>2496</v>
      </c>
      <c r="H48" s="426"/>
      <c r="I48" s="558">
        <v>8.9</v>
      </c>
      <c r="J48" s="456">
        <v>17.173500000000001</v>
      </c>
      <c r="K48" s="23" t="s">
        <v>20</v>
      </c>
      <c r="L48" s="584" t="s">
        <v>2614</v>
      </c>
      <c r="M48" s="614">
        <v>23600</v>
      </c>
      <c r="N48" s="684"/>
    </row>
    <row r="49" spans="1:14" x14ac:dyDescent="0.25">
      <c r="A49" s="557" t="s">
        <v>2313</v>
      </c>
      <c r="B49" s="535" t="s">
        <v>2313</v>
      </c>
      <c r="C49" s="535" t="s">
        <v>2423</v>
      </c>
      <c r="D49" s="424"/>
      <c r="E49" s="456" t="s">
        <v>2513</v>
      </c>
      <c r="F49" s="456" t="s">
        <v>7</v>
      </c>
      <c r="G49" s="456" t="s">
        <v>2496</v>
      </c>
      <c r="H49" s="426"/>
      <c r="I49" s="558">
        <v>9.4</v>
      </c>
      <c r="J49" s="456">
        <v>18.136499999999998</v>
      </c>
      <c r="K49" s="23" t="s">
        <v>20</v>
      </c>
      <c r="L49" s="584" t="s">
        <v>2614</v>
      </c>
      <c r="M49" s="614">
        <v>24858</v>
      </c>
      <c r="N49" s="684"/>
    </row>
    <row r="50" spans="1:14" x14ac:dyDescent="0.25">
      <c r="A50" s="557" t="s">
        <v>2314</v>
      </c>
      <c r="B50" s="535" t="s">
        <v>2314</v>
      </c>
      <c r="C50" s="535" t="s">
        <v>2424</v>
      </c>
      <c r="D50" s="424"/>
      <c r="E50" s="456" t="s">
        <v>2514</v>
      </c>
      <c r="F50" s="456" t="s">
        <v>7</v>
      </c>
      <c r="G50" s="456" t="s">
        <v>2496</v>
      </c>
      <c r="H50" s="426"/>
      <c r="I50" s="558">
        <v>9.9</v>
      </c>
      <c r="J50" s="456">
        <v>19.099499999999999</v>
      </c>
      <c r="K50" s="23" t="s">
        <v>20</v>
      </c>
      <c r="L50" s="584" t="s">
        <v>2614</v>
      </c>
      <c r="M50" s="614">
        <v>26116</v>
      </c>
      <c r="N50" s="686"/>
    </row>
    <row r="51" spans="1:14" ht="15.75" thickBot="1" x14ac:dyDescent="0.3">
      <c r="A51" s="559" t="s">
        <v>2315</v>
      </c>
      <c r="B51" s="538" t="s">
        <v>2315</v>
      </c>
      <c r="C51" s="538" t="s">
        <v>2425</v>
      </c>
      <c r="D51" s="504"/>
      <c r="E51" s="515" t="s">
        <v>2515</v>
      </c>
      <c r="F51" s="515" t="s">
        <v>7</v>
      </c>
      <c r="G51" s="515" t="s">
        <v>2496</v>
      </c>
      <c r="H51" s="511"/>
      <c r="I51" s="560">
        <v>10.3</v>
      </c>
      <c r="J51" s="515">
        <v>20.0625</v>
      </c>
      <c r="K51" s="34" t="s">
        <v>20</v>
      </c>
      <c r="L51" s="585" t="s">
        <v>2614</v>
      </c>
      <c r="M51" s="613">
        <v>27373</v>
      </c>
      <c r="N51" s="687"/>
    </row>
    <row r="52" spans="1:14" x14ac:dyDescent="0.25">
      <c r="A52" s="554" t="s">
        <v>2316</v>
      </c>
      <c r="B52" s="555" t="s">
        <v>2316</v>
      </c>
      <c r="C52" s="555" t="s">
        <v>2426</v>
      </c>
      <c r="D52" s="493"/>
      <c r="E52" s="453" t="s">
        <v>2506</v>
      </c>
      <c r="F52" s="453" t="s">
        <v>7</v>
      </c>
      <c r="G52" s="453" t="s">
        <v>2496</v>
      </c>
      <c r="H52" s="510"/>
      <c r="I52" s="556">
        <v>1.4000000000000001</v>
      </c>
      <c r="J52" s="453">
        <v>5.729849999999999</v>
      </c>
      <c r="K52" s="454" t="s">
        <v>20</v>
      </c>
      <c r="L52" s="583" t="s">
        <v>2614</v>
      </c>
      <c r="M52" s="612">
        <v>3397</v>
      </c>
      <c r="N52" s="683" t="s">
        <v>2556</v>
      </c>
    </row>
    <row r="53" spans="1:14" x14ac:dyDescent="0.25">
      <c r="A53" s="557" t="s">
        <v>2317</v>
      </c>
      <c r="B53" s="535" t="s">
        <v>2317</v>
      </c>
      <c r="C53" s="535" t="s">
        <v>2427</v>
      </c>
      <c r="D53" s="424"/>
      <c r="E53" s="456" t="s">
        <v>2506</v>
      </c>
      <c r="F53" s="456" t="s">
        <v>7</v>
      </c>
      <c r="G53" s="456" t="s">
        <v>2496</v>
      </c>
      <c r="H53" s="426"/>
      <c r="I53" s="558">
        <v>1.9000000000000001</v>
      </c>
      <c r="J53" s="456">
        <v>5.729849999999999</v>
      </c>
      <c r="K53" s="23" t="s">
        <v>20</v>
      </c>
      <c r="L53" s="584" t="s">
        <v>2614</v>
      </c>
      <c r="M53" s="614">
        <v>4022</v>
      </c>
      <c r="N53" s="684"/>
    </row>
    <row r="54" spans="1:14" x14ac:dyDescent="0.25">
      <c r="A54" s="557" t="s">
        <v>2318</v>
      </c>
      <c r="B54" s="535" t="s">
        <v>2318</v>
      </c>
      <c r="C54" s="535" t="s">
        <v>2428</v>
      </c>
      <c r="D54" s="424"/>
      <c r="E54" s="456" t="s">
        <v>2506</v>
      </c>
      <c r="F54" s="456" t="s">
        <v>7</v>
      </c>
      <c r="G54" s="456" t="s">
        <v>2496</v>
      </c>
      <c r="H54" s="426"/>
      <c r="I54" s="558">
        <v>2.2999999999999998</v>
      </c>
      <c r="J54" s="456">
        <v>5.729849999999999</v>
      </c>
      <c r="K54" s="23" t="s">
        <v>20</v>
      </c>
      <c r="L54" s="584" t="s">
        <v>2614</v>
      </c>
      <c r="M54" s="614">
        <v>5495</v>
      </c>
      <c r="N54" s="684"/>
    </row>
    <row r="55" spans="1:14" x14ac:dyDescent="0.25">
      <c r="A55" s="557" t="s">
        <v>2319</v>
      </c>
      <c r="B55" s="535" t="s">
        <v>2319</v>
      </c>
      <c r="C55" s="535" t="s">
        <v>2429</v>
      </c>
      <c r="D55" s="424"/>
      <c r="E55" s="456" t="s">
        <v>2506</v>
      </c>
      <c r="F55" s="456" t="s">
        <v>7</v>
      </c>
      <c r="G55" s="456" t="s">
        <v>2496</v>
      </c>
      <c r="H55" s="426"/>
      <c r="I55" s="558">
        <v>2.8000000000000003</v>
      </c>
      <c r="J55" s="456">
        <v>5.729849999999999</v>
      </c>
      <c r="K55" s="23" t="s">
        <v>20</v>
      </c>
      <c r="L55" s="584" t="s">
        <v>2614</v>
      </c>
      <c r="M55" s="614">
        <v>6741</v>
      </c>
      <c r="N55" s="684"/>
    </row>
    <row r="56" spans="1:14" x14ac:dyDescent="0.25">
      <c r="A56" s="557" t="s">
        <v>2320</v>
      </c>
      <c r="B56" s="535" t="s">
        <v>2320</v>
      </c>
      <c r="C56" s="535" t="s">
        <v>2430</v>
      </c>
      <c r="D56" s="424"/>
      <c r="E56" s="456" t="s">
        <v>2506</v>
      </c>
      <c r="F56" s="456" t="s">
        <v>7</v>
      </c>
      <c r="G56" s="456" t="s">
        <v>2496</v>
      </c>
      <c r="H56" s="426"/>
      <c r="I56" s="558">
        <v>3.3000000000000003</v>
      </c>
      <c r="J56" s="456">
        <v>5.729849999999999</v>
      </c>
      <c r="K56" s="23" t="s">
        <v>20</v>
      </c>
      <c r="L56" s="584" t="s">
        <v>2614</v>
      </c>
      <c r="M56" s="614">
        <v>8158</v>
      </c>
      <c r="N56" s="684"/>
    </row>
    <row r="57" spans="1:14" x14ac:dyDescent="0.25">
      <c r="A57" s="557" t="s">
        <v>2321</v>
      </c>
      <c r="B57" s="535" t="s">
        <v>2321</v>
      </c>
      <c r="C57" s="535" t="s">
        <v>2431</v>
      </c>
      <c r="D57" s="418"/>
      <c r="E57" s="456" t="s">
        <v>2507</v>
      </c>
      <c r="F57" s="456" t="s">
        <v>7</v>
      </c>
      <c r="G57" s="456" t="s">
        <v>2496</v>
      </c>
      <c r="H57" s="456"/>
      <c r="I57" s="558">
        <v>3.7</v>
      </c>
      <c r="J57" s="456">
        <v>8.3780999999999999</v>
      </c>
      <c r="K57" s="23" t="s">
        <v>20</v>
      </c>
      <c r="L57" s="584" t="s">
        <v>2614</v>
      </c>
      <c r="M57" s="614">
        <v>9404</v>
      </c>
      <c r="N57" s="684"/>
    </row>
    <row r="58" spans="1:14" x14ac:dyDescent="0.25">
      <c r="A58" s="557" t="s">
        <v>2322</v>
      </c>
      <c r="B58" s="535" t="s">
        <v>2322</v>
      </c>
      <c r="C58" s="535" t="s">
        <v>2432</v>
      </c>
      <c r="D58" s="418"/>
      <c r="E58" s="456" t="s">
        <v>2507</v>
      </c>
      <c r="F58" s="456" t="s">
        <v>7</v>
      </c>
      <c r="G58" s="456" t="s">
        <v>2496</v>
      </c>
      <c r="H58" s="456"/>
      <c r="I58" s="558">
        <v>4.2</v>
      </c>
      <c r="J58" s="456">
        <v>8.3780999999999999</v>
      </c>
      <c r="K58" s="23" t="s">
        <v>20</v>
      </c>
      <c r="L58" s="584" t="s">
        <v>2614</v>
      </c>
      <c r="M58" s="614">
        <v>10707</v>
      </c>
      <c r="N58" s="684"/>
    </row>
    <row r="59" spans="1:14" x14ac:dyDescent="0.25">
      <c r="A59" s="557" t="s">
        <v>2323</v>
      </c>
      <c r="B59" s="535" t="s">
        <v>2323</v>
      </c>
      <c r="C59" s="535" t="s">
        <v>2433</v>
      </c>
      <c r="D59" s="418"/>
      <c r="E59" s="456" t="s">
        <v>2507</v>
      </c>
      <c r="F59" s="456" t="s">
        <v>7</v>
      </c>
      <c r="G59" s="456" t="s">
        <v>2496</v>
      </c>
      <c r="H59" s="456"/>
      <c r="I59" s="558">
        <v>4.7</v>
      </c>
      <c r="J59" s="456">
        <v>8.3780999999999999</v>
      </c>
      <c r="K59" s="23" t="s">
        <v>20</v>
      </c>
      <c r="L59" s="584" t="s">
        <v>2614</v>
      </c>
      <c r="M59" s="614">
        <v>11964</v>
      </c>
      <c r="N59" s="684"/>
    </row>
    <row r="60" spans="1:14" x14ac:dyDescent="0.25">
      <c r="A60" s="557" t="s">
        <v>2324</v>
      </c>
      <c r="B60" s="535" t="s">
        <v>2324</v>
      </c>
      <c r="C60" s="535" t="s">
        <v>2434</v>
      </c>
      <c r="D60" s="418"/>
      <c r="E60" s="456" t="s">
        <v>2508</v>
      </c>
      <c r="F60" s="456" t="s">
        <v>7</v>
      </c>
      <c r="G60" s="456" t="s">
        <v>2496</v>
      </c>
      <c r="H60" s="456"/>
      <c r="I60" s="558">
        <v>5.2</v>
      </c>
      <c r="J60" s="456">
        <v>11.026350000000001</v>
      </c>
      <c r="K60" s="23" t="s">
        <v>20</v>
      </c>
      <c r="L60" s="584" t="s">
        <v>2614</v>
      </c>
      <c r="M60" s="614">
        <v>13494</v>
      </c>
      <c r="N60" s="684"/>
    </row>
    <row r="61" spans="1:14" x14ac:dyDescent="0.25">
      <c r="A61" s="557" t="s">
        <v>2325</v>
      </c>
      <c r="B61" s="535" t="s">
        <v>2325</v>
      </c>
      <c r="C61" s="535" t="s">
        <v>2435</v>
      </c>
      <c r="D61" s="418"/>
      <c r="E61" s="456" t="s">
        <v>2508</v>
      </c>
      <c r="F61" s="456" t="s">
        <v>7</v>
      </c>
      <c r="G61" s="456" t="s">
        <v>2496</v>
      </c>
      <c r="H61" s="456"/>
      <c r="I61" s="558">
        <v>5.6000000000000005</v>
      </c>
      <c r="J61" s="456">
        <v>11.026350000000001</v>
      </c>
      <c r="K61" s="23" t="s">
        <v>20</v>
      </c>
      <c r="L61" s="584" t="s">
        <v>2614</v>
      </c>
      <c r="M61" s="614">
        <v>14842</v>
      </c>
      <c r="N61" s="684"/>
    </row>
    <row r="62" spans="1:14" x14ac:dyDescent="0.25">
      <c r="A62" s="557" t="s">
        <v>2326</v>
      </c>
      <c r="B62" s="535" t="s">
        <v>2326</v>
      </c>
      <c r="C62" s="535" t="s">
        <v>2436</v>
      </c>
      <c r="D62" s="418"/>
      <c r="E62" s="456" t="s">
        <v>2508</v>
      </c>
      <c r="F62" s="456" t="s">
        <v>7</v>
      </c>
      <c r="G62" s="456" t="s">
        <v>2496</v>
      </c>
      <c r="H62" s="456"/>
      <c r="I62" s="558">
        <v>6.1000000000000005</v>
      </c>
      <c r="J62" s="456">
        <v>11.026350000000001</v>
      </c>
      <c r="K62" s="23" t="s">
        <v>20</v>
      </c>
      <c r="L62" s="584" t="s">
        <v>2614</v>
      </c>
      <c r="M62" s="614">
        <v>16089</v>
      </c>
      <c r="N62" s="684"/>
    </row>
    <row r="63" spans="1:14" x14ac:dyDescent="0.25">
      <c r="A63" s="557" t="s">
        <v>2327</v>
      </c>
      <c r="B63" s="535" t="s">
        <v>2327</v>
      </c>
      <c r="C63" s="535" t="s">
        <v>2437</v>
      </c>
      <c r="D63" s="418"/>
      <c r="E63" s="456" t="s">
        <v>2509</v>
      </c>
      <c r="F63" s="456" t="s">
        <v>7</v>
      </c>
      <c r="G63" s="456" t="s">
        <v>2496</v>
      </c>
      <c r="H63" s="456"/>
      <c r="I63" s="558">
        <v>6.6000000000000005</v>
      </c>
      <c r="J63" s="456">
        <v>13.674599999999998</v>
      </c>
      <c r="K63" s="23" t="s">
        <v>20</v>
      </c>
      <c r="L63" s="584" t="s">
        <v>2614</v>
      </c>
      <c r="M63" s="614">
        <v>17278</v>
      </c>
      <c r="N63" s="684"/>
    </row>
    <row r="64" spans="1:14" x14ac:dyDescent="0.25">
      <c r="A64" s="557" t="s">
        <v>2328</v>
      </c>
      <c r="B64" s="535" t="s">
        <v>2328</v>
      </c>
      <c r="C64" s="535" t="s">
        <v>2438</v>
      </c>
      <c r="D64" s="418"/>
      <c r="E64" s="456" t="s">
        <v>2509</v>
      </c>
      <c r="F64" s="456" t="s">
        <v>7</v>
      </c>
      <c r="G64" s="456" t="s">
        <v>2496</v>
      </c>
      <c r="H64" s="456"/>
      <c r="I64" s="558">
        <v>7</v>
      </c>
      <c r="J64" s="456">
        <v>13.674599999999998</v>
      </c>
      <c r="K64" s="23" t="s">
        <v>20</v>
      </c>
      <c r="L64" s="584" t="s">
        <v>2614</v>
      </c>
      <c r="M64" s="614">
        <v>18525</v>
      </c>
      <c r="N64" s="684"/>
    </row>
    <row r="65" spans="1:14" x14ac:dyDescent="0.25">
      <c r="A65" s="557" t="s">
        <v>2329</v>
      </c>
      <c r="B65" s="535" t="s">
        <v>2329</v>
      </c>
      <c r="C65" s="535" t="s">
        <v>2439</v>
      </c>
      <c r="D65" s="418"/>
      <c r="E65" s="456" t="s">
        <v>2509</v>
      </c>
      <c r="F65" s="456" t="s">
        <v>7</v>
      </c>
      <c r="G65" s="456" t="s">
        <v>2496</v>
      </c>
      <c r="H65" s="456"/>
      <c r="I65" s="558">
        <v>7.5</v>
      </c>
      <c r="J65" s="456">
        <v>13.674599999999998</v>
      </c>
      <c r="K65" s="23" t="s">
        <v>20</v>
      </c>
      <c r="L65" s="584" t="s">
        <v>2614</v>
      </c>
      <c r="M65" s="614">
        <v>19828</v>
      </c>
      <c r="N65" s="684"/>
    </row>
    <row r="66" spans="1:14" x14ac:dyDescent="0.25">
      <c r="A66" s="557" t="s">
        <v>2330</v>
      </c>
      <c r="B66" s="535" t="s">
        <v>2330</v>
      </c>
      <c r="C66" s="535" t="s">
        <v>2440</v>
      </c>
      <c r="D66" s="418"/>
      <c r="E66" s="456" t="s">
        <v>2510</v>
      </c>
      <c r="F66" s="456" t="s">
        <v>7</v>
      </c>
      <c r="G66" s="456" t="s">
        <v>2496</v>
      </c>
      <c r="H66" s="456"/>
      <c r="I66" s="558">
        <v>8</v>
      </c>
      <c r="J66" s="456">
        <v>15.279599999999999</v>
      </c>
      <c r="K66" s="23" t="s">
        <v>20</v>
      </c>
      <c r="L66" s="584" t="s">
        <v>2614</v>
      </c>
      <c r="M66" s="614">
        <v>21085</v>
      </c>
      <c r="N66" s="684"/>
    </row>
    <row r="67" spans="1:14" x14ac:dyDescent="0.25">
      <c r="A67" s="557" t="s">
        <v>2331</v>
      </c>
      <c r="B67" s="535" t="s">
        <v>2331</v>
      </c>
      <c r="C67" s="535" t="s">
        <v>2441</v>
      </c>
      <c r="D67" s="418"/>
      <c r="E67" s="456" t="s">
        <v>2511</v>
      </c>
      <c r="F67" s="456" t="s">
        <v>7</v>
      </c>
      <c r="G67" s="456" t="s">
        <v>2496</v>
      </c>
      <c r="H67" s="456"/>
      <c r="I67" s="558">
        <v>8.5</v>
      </c>
      <c r="J67" s="456">
        <v>16.242599999999999</v>
      </c>
      <c r="K67" s="23" t="s">
        <v>20</v>
      </c>
      <c r="L67" s="584" t="s">
        <v>2614</v>
      </c>
      <c r="M67" s="614">
        <v>22343</v>
      </c>
      <c r="N67" s="684"/>
    </row>
    <row r="68" spans="1:14" x14ac:dyDescent="0.25">
      <c r="A68" s="557" t="s">
        <v>2332</v>
      </c>
      <c r="B68" s="535" t="s">
        <v>2332</v>
      </c>
      <c r="C68" s="535" t="s">
        <v>2442</v>
      </c>
      <c r="D68" s="418"/>
      <c r="E68" s="456" t="s">
        <v>2512</v>
      </c>
      <c r="F68" s="456" t="s">
        <v>7</v>
      </c>
      <c r="G68" s="456" t="s">
        <v>2496</v>
      </c>
      <c r="H68" s="456"/>
      <c r="I68" s="558">
        <v>8.9</v>
      </c>
      <c r="J68" s="456">
        <v>17.173500000000001</v>
      </c>
      <c r="K68" s="23" t="s">
        <v>20</v>
      </c>
      <c r="L68" s="584" t="s">
        <v>2614</v>
      </c>
      <c r="M68" s="614">
        <v>23600</v>
      </c>
      <c r="N68" s="684"/>
    </row>
    <row r="69" spans="1:14" x14ac:dyDescent="0.25">
      <c r="A69" s="557" t="s">
        <v>2333</v>
      </c>
      <c r="B69" s="535" t="s">
        <v>2333</v>
      </c>
      <c r="C69" s="535" t="s">
        <v>2443</v>
      </c>
      <c r="D69" s="418"/>
      <c r="E69" s="456" t="s">
        <v>2513</v>
      </c>
      <c r="F69" s="456" t="s">
        <v>7</v>
      </c>
      <c r="G69" s="456" t="s">
        <v>2496</v>
      </c>
      <c r="H69" s="456"/>
      <c r="I69" s="558">
        <v>9.4</v>
      </c>
      <c r="J69" s="456">
        <v>18.136499999999998</v>
      </c>
      <c r="K69" s="23" t="s">
        <v>20</v>
      </c>
      <c r="L69" s="584" t="s">
        <v>2614</v>
      </c>
      <c r="M69" s="614">
        <v>24858</v>
      </c>
      <c r="N69" s="684"/>
    </row>
    <row r="70" spans="1:14" x14ac:dyDescent="0.25">
      <c r="A70" s="557" t="s">
        <v>2334</v>
      </c>
      <c r="B70" s="535" t="s">
        <v>2334</v>
      </c>
      <c r="C70" s="535" t="s">
        <v>2444</v>
      </c>
      <c r="D70" s="418"/>
      <c r="E70" s="456" t="s">
        <v>2514</v>
      </c>
      <c r="F70" s="456" t="s">
        <v>7</v>
      </c>
      <c r="G70" s="456" t="s">
        <v>2496</v>
      </c>
      <c r="H70" s="456"/>
      <c r="I70" s="558">
        <v>9.9</v>
      </c>
      <c r="J70" s="456">
        <v>19.099499999999999</v>
      </c>
      <c r="K70" s="23" t="s">
        <v>20</v>
      </c>
      <c r="L70" s="584" t="s">
        <v>2614</v>
      </c>
      <c r="M70" s="614">
        <v>26116</v>
      </c>
      <c r="N70" s="684"/>
    </row>
    <row r="71" spans="1:14" x14ac:dyDescent="0.25">
      <c r="A71" s="557" t="s">
        <v>2335</v>
      </c>
      <c r="B71" s="535" t="s">
        <v>2335</v>
      </c>
      <c r="C71" s="535" t="s">
        <v>2445</v>
      </c>
      <c r="D71" s="424"/>
      <c r="E71" s="456" t="s">
        <v>2515</v>
      </c>
      <c r="F71" s="456" t="s">
        <v>7</v>
      </c>
      <c r="G71" s="456" t="s">
        <v>2496</v>
      </c>
      <c r="H71" s="426"/>
      <c r="I71" s="558">
        <v>10.3</v>
      </c>
      <c r="J71" s="456">
        <v>20.0625</v>
      </c>
      <c r="K71" s="23" t="s">
        <v>20</v>
      </c>
      <c r="L71" s="584" t="s">
        <v>2614</v>
      </c>
      <c r="M71" s="614">
        <v>27373</v>
      </c>
      <c r="N71" s="686"/>
    </row>
    <row r="72" spans="1:14" ht="15.75" thickBot="1" x14ac:dyDescent="0.3">
      <c r="A72" s="559" t="s">
        <v>2336</v>
      </c>
      <c r="B72" s="538" t="s">
        <v>2336</v>
      </c>
      <c r="C72" s="538" t="s">
        <v>2446</v>
      </c>
      <c r="D72" s="504"/>
      <c r="E72" s="515" t="s">
        <v>2516</v>
      </c>
      <c r="F72" s="515" t="s">
        <v>7</v>
      </c>
      <c r="G72" s="515" t="s">
        <v>2497</v>
      </c>
      <c r="H72" s="511"/>
      <c r="I72" s="560">
        <v>0.3</v>
      </c>
      <c r="J72" s="515">
        <v>0.58499999999999996</v>
      </c>
      <c r="K72" s="34" t="s">
        <v>20</v>
      </c>
      <c r="L72" s="585" t="s">
        <v>2614</v>
      </c>
      <c r="M72" s="613">
        <v>323</v>
      </c>
      <c r="N72" s="687"/>
    </row>
    <row r="73" spans="1:14" x14ac:dyDescent="0.25">
      <c r="A73" s="554" t="s">
        <v>2343</v>
      </c>
      <c r="B73" s="555" t="s">
        <v>2343</v>
      </c>
      <c r="C73" s="555" t="s">
        <v>2453</v>
      </c>
      <c r="D73" s="493"/>
      <c r="E73" s="453" t="s">
        <v>2522</v>
      </c>
      <c r="F73" s="453" t="s">
        <v>7</v>
      </c>
      <c r="G73" s="453" t="s">
        <v>2500</v>
      </c>
      <c r="H73" s="510"/>
      <c r="I73" s="556">
        <v>6.6000000000000003E-2</v>
      </c>
      <c r="J73" s="453">
        <v>0.18000000000000002</v>
      </c>
      <c r="K73" s="454" t="s">
        <v>20</v>
      </c>
      <c r="L73" s="583" t="s">
        <v>2615</v>
      </c>
      <c r="M73" s="612">
        <v>304</v>
      </c>
      <c r="N73" s="683" t="s">
        <v>2557</v>
      </c>
    </row>
    <row r="74" spans="1:14" x14ac:dyDescent="0.25">
      <c r="A74" s="557" t="s">
        <v>2344</v>
      </c>
      <c r="B74" s="535" t="s">
        <v>2344</v>
      </c>
      <c r="C74" s="535" t="s">
        <v>2454</v>
      </c>
      <c r="D74" s="424"/>
      <c r="E74" s="456" t="s">
        <v>2522</v>
      </c>
      <c r="F74" s="456" t="s">
        <v>7</v>
      </c>
      <c r="G74" s="456" t="s">
        <v>2500</v>
      </c>
      <c r="H74" s="426"/>
      <c r="I74" s="558">
        <v>0.05</v>
      </c>
      <c r="J74" s="456">
        <v>0.18000000000000002</v>
      </c>
      <c r="K74" s="23" t="s">
        <v>20</v>
      </c>
      <c r="L74" s="584" t="s">
        <v>2615</v>
      </c>
      <c r="M74" s="614">
        <v>271</v>
      </c>
      <c r="N74" s="684"/>
    </row>
    <row r="75" spans="1:14" x14ac:dyDescent="0.25">
      <c r="A75" s="557" t="s">
        <v>2345</v>
      </c>
      <c r="B75" s="535" t="s">
        <v>2345</v>
      </c>
      <c r="C75" s="535" t="s">
        <v>2455</v>
      </c>
      <c r="D75" s="424"/>
      <c r="E75" s="456" t="s">
        <v>2522</v>
      </c>
      <c r="F75" s="456" t="s">
        <v>7</v>
      </c>
      <c r="G75" s="456" t="s">
        <v>2500</v>
      </c>
      <c r="H75" s="426"/>
      <c r="I75" s="558">
        <v>5.5E-2</v>
      </c>
      <c r="J75" s="456">
        <v>0.18000000000000002</v>
      </c>
      <c r="K75" s="23" t="s">
        <v>20</v>
      </c>
      <c r="L75" s="584" t="s">
        <v>2615</v>
      </c>
      <c r="M75" s="614">
        <v>232</v>
      </c>
      <c r="N75" s="684"/>
    </row>
    <row r="76" spans="1:14" x14ac:dyDescent="0.25">
      <c r="A76" s="557" t="s">
        <v>2346</v>
      </c>
      <c r="B76" s="535" t="s">
        <v>2346</v>
      </c>
      <c r="C76" s="535" t="s">
        <v>2456</v>
      </c>
      <c r="D76" s="424"/>
      <c r="E76" s="456" t="s">
        <v>2523</v>
      </c>
      <c r="F76" s="456" t="s">
        <v>7</v>
      </c>
      <c r="G76" s="456" t="s">
        <v>2500</v>
      </c>
      <c r="H76" s="426"/>
      <c r="I76" s="558">
        <v>1.4999999999999999E-2</v>
      </c>
      <c r="J76" s="456">
        <v>5.0999999999999997E-2</v>
      </c>
      <c r="K76" s="23" t="s">
        <v>20</v>
      </c>
      <c r="L76" s="584" t="s">
        <v>2615</v>
      </c>
      <c r="M76" s="614">
        <v>107</v>
      </c>
      <c r="N76" s="684"/>
    </row>
    <row r="77" spans="1:14" x14ac:dyDescent="0.25">
      <c r="A77" s="557" t="s">
        <v>2347</v>
      </c>
      <c r="B77" s="535" t="s">
        <v>2347</v>
      </c>
      <c r="C77" s="535" t="s">
        <v>2457</v>
      </c>
      <c r="D77" s="424"/>
      <c r="E77" s="456" t="s">
        <v>2524</v>
      </c>
      <c r="F77" s="456" t="s">
        <v>7</v>
      </c>
      <c r="G77" s="456" t="s">
        <v>2500</v>
      </c>
      <c r="H77" s="426"/>
      <c r="I77" s="558">
        <v>3.7999999999999999E-2</v>
      </c>
      <c r="J77" s="456">
        <v>0.12000000000000001</v>
      </c>
      <c r="K77" s="23" t="s">
        <v>20</v>
      </c>
      <c r="L77" s="584" t="s">
        <v>2615</v>
      </c>
      <c r="M77" s="614">
        <v>128</v>
      </c>
      <c r="N77" s="684"/>
    </row>
    <row r="78" spans="1:14" x14ac:dyDescent="0.25">
      <c r="A78" s="557" t="s">
        <v>2348</v>
      </c>
      <c r="B78" s="535" t="s">
        <v>2348</v>
      </c>
      <c r="C78" s="535" t="s">
        <v>2458</v>
      </c>
      <c r="D78" s="424"/>
      <c r="E78" s="456" t="s">
        <v>2523</v>
      </c>
      <c r="F78" s="456" t="s">
        <v>7</v>
      </c>
      <c r="G78" s="456" t="s">
        <v>2500</v>
      </c>
      <c r="H78" s="426"/>
      <c r="I78" s="558">
        <v>6.6000000000000003E-2</v>
      </c>
      <c r="J78" s="456">
        <v>5.0999999999999997E-2</v>
      </c>
      <c r="K78" s="23" t="s">
        <v>20</v>
      </c>
      <c r="L78" s="584" t="s">
        <v>2615</v>
      </c>
      <c r="M78" s="614">
        <v>107</v>
      </c>
      <c r="N78" s="684"/>
    </row>
    <row r="79" spans="1:14" x14ac:dyDescent="0.25">
      <c r="A79" s="557" t="s">
        <v>2349</v>
      </c>
      <c r="B79" s="535" t="s">
        <v>2349</v>
      </c>
      <c r="C79" s="535" t="s">
        <v>2459</v>
      </c>
      <c r="D79" s="563"/>
      <c r="E79" s="456" t="s">
        <v>2524</v>
      </c>
      <c r="F79" s="456" t="s">
        <v>7</v>
      </c>
      <c r="G79" s="456" t="s">
        <v>2500</v>
      </c>
      <c r="H79" s="520"/>
      <c r="I79" s="558">
        <v>4.4999999999999998E-2</v>
      </c>
      <c r="J79" s="456">
        <v>0.12000000000000001</v>
      </c>
      <c r="K79" s="23" t="s">
        <v>20</v>
      </c>
      <c r="L79" s="584" t="s">
        <v>2615</v>
      </c>
      <c r="M79" s="614">
        <v>135</v>
      </c>
      <c r="N79" s="684"/>
    </row>
    <row r="80" spans="1:14" x14ac:dyDescent="0.25">
      <c r="A80" s="557" t="s">
        <v>2350</v>
      </c>
      <c r="B80" s="535" t="s">
        <v>2350</v>
      </c>
      <c r="C80" s="535" t="s">
        <v>2460</v>
      </c>
      <c r="D80" s="424"/>
      <c r="E80" s="456" t="s">
        <v>2525</v>
      </c>
      <c r="F80" s="456" t="s">
        <v>7</v>
      </c>
      <c r="G80" s="456" t="s">
        <v>2500</v>
      </c>
      <c r="H80" s="500"/>
      <c r="I80" s="558">
        <v>4.4999999999999998E-2</v>
      </c>
      <c r="J80" s="456">
        <v>0.04</v>
      </c>
      <c r="K80" s="23" t="s">
        <v>20</v>
      </c>
      <c r="L80" s="584" t="s">
        <v>2615</v>
      </c>
      <c r="M80" s="614">
        <v>189</v>
      </c>
      <c r="N80" s="684"/>
    </row>
    <row r="81" spans="1:14" x14ac:dyDescent="0.25">
      <c r="A81" s="557" t="s">
        <v>2351</v>
      </c>
      <c r="B81" s="535" t="s">
        <v>2351</v>
      </c>
      <c r="C81" s="535" t="s">
        <v>2461</v>
      </c>
      <c r="D81" s="424"/>
      <c r="E81" s="456" t="s">
        <v>2526</v>
      </c>
      <c r="F81" s="456" t="s">
        <v>7</v>
      </c>
      <c r="G81" s="456" t="s">
        <v>2500</v>
      </c>
      <c r="H81" s="500"/>
      <c r="I81" s="558">
        <v>3.4000000000000002E-2</v>
      </c>
      <c r="J81" s="456">
        <v>3.4999999999999996E-2</v>
      </c>
      <c r="K81" s="23" t="s">
        <v>20</v>
      </c>
      <c r="L81" s="584" t="s">
        <v>2615</v>
      </c>
      <c r="M81" s="614">
        <v>133</v>
      </c>
      <c r="N81" s="684"/>
    </row>
    <row r="82" spans="1:14" x14ac:dyDescent="0.25">
      <c r="A82" s="557" t="s">
        <v>2352</v>
      </c>
      <c r="B82" s="535" t="s">
        <v>2352</v>
      </c>
      <c r="C82" s="535" t="s">
        <v>2462</v>
      </c>
      <c r="D82" s="424"/>
      <c r="E82" s="456" t="s">
        <v>2527</v>
      </c>
      <c r="F82" s="456" t="s">
        <v>7</v>
      </c>
      <c r="G82" s="456" t="s">
        <v>2500</v>
      </c>
      <c r="H82" s="500"/>
      <c r="I82" s="558">
        <v>1.4E-2</v>
      </c>
      <c r="J82" s="456">
        <v>2.8000000000000001E-2</v>
      </c>
      <c r="K82" s="23" t="s">
        <v>20</v>
      </c>
      <c r="L82" s="584" t="s">
        <v>2615</v>
      </c>
      <c r="M82" s="614">
        <v>153</v>
      </c>
      <c r="N82" s="684"/>
    </row>
    <row r="83" spans="1:14" x14ac:dyDescent="0.25">
      <c r="A83" s="557" t="s">
        <v>2353</v>
      </c>
      <c r="B83" s="535" t="s">
        <v>2353</v>
      </c>
      <c r="C83" s="535" t="s">
        <v>2463</v>
      </c>
      <c r="D83" s="424"/>
      <c r="E83" s="456" t="s">
        <v>2528</v>
      </c>
      <c r="F83" s="456" t="s">
        <v>7</v>
      </c>
      <c r="G83" s="456" t="s">
        <v>2500</v>
      </c>
      <c r="H83" s="500"/>
      <c r="I83" s="558">
        <v>1E-3</v>
      </c>
      <c r="J83" s="456">
        <v>1.35E-2</v>
      </c>
      <c r="K83" s="23" t="s">
        <v>20</v>
      </c>
      <c r="L83" s="584" t="s">
        <v>2615</v>
      </c>
      <c r="M83" s="614">
        <v>20.196000000000002</v>
      </c>
      <c r="N83" s="684"/>
    </row>
    <row r="84" spans="1:14" x14ac:dyDescent="0.25">
      <c r="A84" s="557" t="s">
        <v>2354</v>
      </c>
      <c r="B84" s="535" t="s">
        <v>2354</v>
      </c>
      <c r="C84" s="535" t="s">
        <v>2464</v>
      </c>
      <c r="D84" s="424"/>
      <c r="E84" s="456" t="s">
        <v>2529</v>
      </c>
      <c r="F84" s="456" t="s">
        <v>7</v>
      </c>
      <c r="G84" s="456" t="s">
        <v>2500</v>
      </c>
      <c r="H84" s="500"/>
      <c r="I84" s="558">
        <v>8.0000000000000002E-3</v>
      </c>
      <c r="J84" s="456">
        <v>2.0250000000000001E-2</v>
      </c>
      <c r="K84" s="23" t="s">
        <v>20</v>
      </c>
      <c r="L84" s="584" t="s">
        <v>2615</v>
      </c>
      <c r="M84" s="614">
        <v>45.143999999999998</v>
      </c>
      <c r="N84" s="684"/>
    </row>
    <row r="85" spans="1:14" x14ac:dyDescent="0.25">
      <c r="A85" s="557" t="s">
        <v>2355</v>
      </c>
      <c r="B85" s="535" t="s">
        <v>2355</v>
      </c>
      <c r="C85" s="535" t="s">
        <v>2465</v>
      </c>
      <c r="D85" s="424"/>
      <c r="E85" s="456" t="s">
        <v>2516</v>
      </c>
      <c r="F85" s="456" t="s">
        <v>7</v>
      </c>
      <c r="G85" s="456" t="s">
        <v>2500</v>
      </c>
      <c r="H85" s="500"/>
      <c r="I85" s="558">
        <v>1E-3</v>
      </c>
      <c r="J85" s="456">
        <v>0.01</v>
      </c>
      <c r="K85" s="23" t="s">
        <v>20</v>
      </c>
      <c r="L85" s="584" t="s">
        <v>2615</v>
      </c>
      <c r="M85" s="614">
        <v>7.1280000000000001</v>
      </c>
      <c r="N85" s="684"/>
    </row>
    <row r="86" spans="1:14" ht="15.75" thickBot="1" x14ac:dyDescent="0.3">
      <c r="A86" s="559" t="s">
        <v>2356</v>
      </c>
      <c r="B86" s="538" t="s">
        <v>2356</v>
      </c>
      <c r="C86" s="538" t="s">
        <v>2466</v>
      </c>
      <c r="D86" s="504"/>
      <c r="E86" s="515" t="s">
        <v>2530</v>
      </c>
      <c r="F86" s="515" t="s">
        <v>7</v>
      </c>
      <c r="G86" s="515" t="s">
        <v>2500</v>
      </c>
      <c r="H86" s="506"/>
      <c r="I86" s="560">
        <v>4.0000000000000001E-3</v>
      </c>
      <c r="J86" s="515">
        <v>0.06</v>
      </c>
      <c r="K86" s="34" t="s">
        <v>20</v>
      </c>
      <c r="L86" s="585" t="s">
        <v>2615</v>
      </c>
      <c r="M86" s="613">
        <v>16.632000000000001</v>
      </c>
      <c r="N86" s="685"/>
    </row>
    <row r="87" spans="1:14" x14ac:dyDescent="0.25">
      <c r="A87" s="554" t="s">
        <v>2357</v>
      </c>
      <c r="B87" s="555" t="s">
        <v>2357</v>
      </c>
      <c r="C87" s="555" t="s">
        <v>2467</v>
      </c>
      <c r="D87" s="493"/>
      <c r="E87" s="453" t="s">
        <v>2531</v>
      </c>
      <c r="F87" s="453" t="s">
        <v>7</v>
      </c>
      <c r="G87" s="453" t="s">
        <v>2496</v>
      </c>
      <c r="H87" s="496"/>
      <c r="I87" s="556">
        <v>0.14599999999999999</v>
      </c>
      <c r="J87" s="453">
        <v>0.36400000000000005</v>
      </c>
      <c r="K87" s="454" t="s">
        <v>20</v>
      </c>
      <c r="L87" s="583" t="s">
        <v>2614</v>
      </c>
      <c r="M87" s="612">
        <v>903</v>
      </c>
      <c r="N87" s="724" t="s">
        <v>2560</v>
      </c>
    </row>
    <row r="88" spans="1:14" x14ac:dyDescent="0.25">
      <c r="A88" s="557" t="s">
        <v>2358</v>
      </c>
      <c r="B88" s="535" t="s">
        <v>2358</v>
      </c>
      <c r="C88" s="535" t="s">
        <v>2468</v>
      </c>
      <c r="D88" s="424"/>
      <c r="E88" s="456" t="s">
        <v>2532</v>
      </c>
      <c r="F88" s="456" t="s">
        <v>7</v>
      </c>
      <c r="G88" s="456" t="s">
        <v>2496</v>
      </c>
      <c r="H88" s="500"/>
      <c r="I88" s="558">
        <v>0.11</v>
      </c>
      <c r="J88" s="456">
        <v>0.32512500000000005</v>
      </c>
      <c r="K88" s="23" t="s">
        <v>20</v>
      </c>
      <c r="L88" s="584" t="s">
        <v>2614</v>
      </c>
      <c r="M88" s="614">
        <v>4716</v>
      </c>
      <c r="N88" s="725"/>
    </row>
    <row r="89" spans="1:14" x14ac:dyDescent="0.25">
      <c r="A89" s="557" t="s">
        <v>2359</v>
      </c>
      <c r="B89" s="535" t="s">
        <v>2359</v>
      </c>
      <c r="C89" s="535" t="s">
        <v>2469</v>
      </c>
      <c r="D89" s="436"/>
      <c r="E89" s="456" t="s">
        <v>2533</v>
      </c>
      <c r="F89" s="456" t="s">
        <v>7</v>
      </c>
      <c r="G89" s="456" t="s">
        <v>2496</v>
      </c>
      <c r="H89" s="438"/>
      <c r="I89" s="558">
        <v>0.16500000000000001</v>
      </c>
      <c r="J89" s="456">
        <v>0.67925000000000002</v>
      </c>
      <c r="K89" s="23" t="s">
        <v>20</v>
      </c>
      <c r="L89" s="584" t="s">
        <v>2614</v>
      </c>
      <c r="M89" s="614">
        <v>1604</v>
      </c>
      <c r="N89" s="725"/>
    </row>
    <row r="90" spans="1:14" x14ac:dyDescent="0.25">
      <c r="A90" s="557" t="s">
        <v>2360</v>
      </c>
      <c r="B90" s="535" t="s">
        <v>2360</v>
      </c>
      <c r="C90" s="535" t="s">
        <v>2470</v>
      </c>
      <c r="D90" s="436"/>
      <c r="E90" s="456" t="s">
        <v>2534</v>
      </c>
      <c r="F90" s="456" t="s">
        <v>7</v>
      </c>
      <c r="G90" s="456" t="s">
        <v>2496</v>
      </c>
      <c r="H90" s="438"/>
      <c r="I90" s="558">
        <v>0.25</v>
      </c>
      <c r="J90" s="456">
        <v>2.1</v>
      </c>
      <c r="K90" s="23" t="s">
        <v>20</v>
      </c>
      <c r="L90" s="584" t="s">
        <v>2614</v>
      </c>
      <c r="M90" s="614">
        <v>1723</v>
      </c>
      <c r="N90" s="725"/>
    </row>
    <row r="91" spans="1:14" ht="15.75" thickBot="1" x14ac:dyDescent="0.3">
      <c r="A91" s="559" t="s">
        <v>2361</v>
      </c>
      <c r="B91" s="538" t="s">
        <v>2361</v>
      </c>
      <c r="C91" s="538" t="s">
        <v>2471</v>
      </c>
      <c r="D91" s="484"/>
      <c r="E91" s="515" t="s">
        <v>2535</v>
      </c>
      <c r="F91" s="515" t="s">
        <v>7</v>
      </c>
      <c r="G91" s="515" t="s">
        <v>2496</v>
      </c>
      <c r="H91" s="486"/>
      <c r="I91" s="560">
        <v>7.6999999999999999E-2</v>
      </c>
      <c r="J91" s="515">
        <v>0.46800000000000003</v>
      </c>
      <c r="K91" s="34" t="s">
        <v>20</v>
      </c>
      <c r="L91" s="585" t="s">
        <v>2614</v>
      </c>
      <c r="M91" s="613">
        <v>2917</v>
      </c>
      <c r="N91" s="726"/>
    </row>
    <row r="92" spans="1:14" x14ac:dyDescent="0.25">
      <c r="A92" s="554" t="s">
        <v>286</v>
      </c>
      <c r="B92" s="555" t="s">
        <v>286</v>
      </c>
      <c r="C92" s="555" t="s">
        <v>2472</v>
      </c>
      <c r="D92" s="472"/>
      <c r="E92" s="453" t="s">
        <v>2536</v>
      </c>
      <c r="F92" s="453" t="s">
        <v>7</v>
      </c>
      <c r="G92" s="453" t="s">
        <v>2496</v>
      </c>
      <c r="H92" s="474"/>
      <c r="I92" s="556">
        <v>0.4</v>
      </c>
      <c r="J92" s="453">
        <v>3</v>
      </c>
      <c r="K92" s="454" t="s">
        <v>20</v>
      </c>
      <c r="L92" s="583" t="s">
        <v>2614</v>
      </c>
      <c r="M92" s="612">
        <v>2285</v>
      </c>
      <c r="N92" s="683" t="s">
        <v>2558</v>
      </c>
    </row>
    <row r="93" spans="1:14" x14ac:dyDescent="0.25">
      <c r="A93" s="557" t="s">
        <v>2362</v>
      </c>
      <c r="B93" s="535" t="s">
        <v>2362</v>
      </c>
      <c r="C93" s="535" t="s">
        <v>2473</v>
      </c>
      <c r="D93" s="436"/>
      <c r="E93" s="456" t="s">
        <v>2537</v>
      </c>
      <c r="F93" s="456" t="s">
        <v>7</v>
      </c>
      <c r="G93" s="456" t="s">
        <v>2496</v>
      </c>
      <c r="H93" s="438"/>
      <c r="I93" s="558">
        <v>0.26</v>
      </c>
      <c r="J93" s="558">
        <v>3.1850000000000001</v>
      </c>
      <c r="K93" s="23" t="s">
        <v>20</v>
      </c>
      <c r="L93" s="584" t="s">
        <v>2614</v>
      </c>
      <c r="M93" s="614">
        <v>454</v>
      </c>
      <c r="N93" s="684"/>
    </row>
    <row r="94" spans="1:14" x14ac:dyDescent="0.25">
      <c r="A94" s="557" t="s">
        <v>2363</v>
      </c>
      <c r="B94" s="535" t="s">
        <v>2363</v>
      </c>
      <c r="C94" s="535" t="s">
        <v>2474</v>
      </c>
      <c r="D94" s="436"/>
      <c r="E94" s="456" t="s">
        <v>2537</v>
      </c>
      <c r="F94" s="456" t="s">
        <v>7</v>
      </c>
      <c r="G94" s="456" t="s">
        <v>2496</v>
      </c>
      <c r="H94" s="438"/>
      <c r="I94" s="558">
        <v>0.39700000000000002</v>
      </c>
      <c r="J94" s="558">
        <v>4.7770000000000001</v>
      </c>
      <c r="K94" s="23" t="s">
        <v>20</v>
      </c>
      <c r="L94" s="584" t="s">
        <v>2614</v>
      </c>
      <c r="M94" s="614">
        <v>681</v>
      </c>
      <c r="N94" s="684"/>
    </row>
    <row r="95" spans="1:14" x14ac:dyDescent="0.25">
      <c r="A95" s="557" t="s">
        <v>2364</v>
      </c>
      <c r="B95" s="535" t="s">
        <v>2364</v>
      </c>
      <c r="C95" s="535" t="s">
        <v>2475</v>
      </c>
      <c r="D95" s="436"/>
      <c r="E95" s="456" t="s">
        <v>2537</v>
      </c>
      <c r="F95" s="456" t="s">
        <v>7</v>
      </c>
      <c r="G95" s="456" t="s">
        <v>2496</v>
      </c>
      <c r="H95" s="438"/>
      <c r="I95" s="558">
        <v>0.52900000000000003</v>
      </c>
      <c r="J95" s="558">
        <f>0.49*13</f>
        <v>6.37</v>
      </c>
      <c r="K95" s="23" t="s">
        <v>20</v>
      </c>
      <c r="L95" s="584" t="s">
        <v>2614</v>
      </c>
      <c r="M95" s="614">
        <v>908</v>
      </c>
      <c r="N95" s="684"/>
    </row>
    <row r="96" spans="1:14" x14ac:dyDescent="0.25">
      <c r="A96" s="557" t="s">
        <v>2365</v>
      </c>
      <c r="B96" s="535" t="s">
        <v>2365</v>
      </c>
      <c r="C96" s="535" t="s">
        <v>2476</v>
      </c>
      <c r="D96" s="436"/>
      <c r="E96" s="456" t="s">
        <v>2537</v>
      </c>
      <c r="F96" s="456" t="s">
        <v>7</v>
      </c>
      <c r="G96" s="456" t="s">
        <v>2496</v>
      </c>
      <c r="H96" s="438"/>
      <c r="I96" s="558">
        <v>0.66200000000000003</v>
      </c>
      <c r="J96" s="558">
        <f>1.25*0.49*13</f>
        <v>7.9625000000000004</v>
      </c>
      <c r="K96" s="23" t="s">
        <v>20</v>
      </c>
      <c r="L96" s="584" t="s">
        <v>2614</v>
      </c>
      <c r="M96" s="614">
        <v>1136</v>
      </c>
      <c r="N96" s="684"/>
    </row>
    <row r="97" spans="1:14" x14ac:dyDescent="0.25">
      <c r="A97" s="557" t="s">
        <v>2366</v>
      </c>
      <c r="B97" s="535" t="s">
        <v>2366</v>
      </c>
      <c r="C97" s="535" t="s">
        <v>2477</v>
      </c>
      <c r="D97" s="436"/>
      <c r="E97" s="456" t="s">
        <v>2537</v>
      </c>
      <c r="F97" s="456" t="s">
        <v>7</v>
      </c>
      <c r="G97" s="456" t="s">
        <v>2496</v>
      </c>
      <c r="H97" s="438"/>
      <c r="I97" s="558">
        <v>0.79400000000000004</v>
      </c>
      <c r="J97" s="558">
        <f>1.5*0.49*13</f>
        <v>9.5549999999999997</v>
      </c>
      <c r="K97" s="23" t="s">
        <v>20</v>
      </c>
      <c r="L97" s="584" t="s">
        <v>2614</v>
      </c>
      <c r="M97" s="614">
        <v>1363</v>
      </c>
      <c r="N97" s="684"/>
    </row>
    <row r="98" spans="1:14" x14ac:dyDescent="0.25">
      <c r="A98" s="557" t="s">
        <v>2367</v>
      </c>
      <c r="B98" s="535" t="s">
        <v>2367</v>
      </c>
      <c r="C98" s="535" t="s">
        <v>2478</v>
      </c>
      <c r="D98" s="436"/>
      <c r="E98" s="456" t="s">
        <v>2537</v>
      </c>
      <c r="F98" s="456" t="s">
        <v>7</v>
      </c>
      <c r="G98" s="456" t="s">
        <v>2496</v>
      </c>
      <c r="H98" s="438"/>
      <c r="I98" s="558">
        <v>0.92600000000000005</v>
      </c>
      <c r="J98" s="558">
        <f>1.75*0.49*13</f>
        <v>11.147499999999999</v>
      </c>
      <c r="K98" s="23" t="s">
        <v>20</v>
      </c>
      <c r="L98" s="584" t="s">
        <v>2614</v>
      </c>
      <c r="M98" s="614">
        <v>1590</v>
      </c>
      <c r="N98" s="684"/>
    </row>
    <row r="99" spans="1:14" x14ac:dyDescent="0.25">
      <c r="A99" s="557" t="s">
        <v>2368</v>
      </c>
      <c r="B99" s="535" t="s">
        <v>2368</v>
      </c>
      <c r="C99" s="535" t="s">
        <v>2479</v>
      </c>
      <c r="D99" s="436"/>
      <c r="E99" s="456" t="s">
        <v>2537</v>
      </c>
      <c r="F99" s="456" t="s">
        <v>7</v>
      </c>
      <c r="G99" s="456" t="s">
        <v>2496</v>
      </c>
      <c r="H99" s="438"/>
      <c r="I99" s="558">
        <v>1.0580000000000001</v>
      </c>
      <c r="J99" s="558">
        <f>2*0.49*13</f>
        <v>12.74</v>
      </c>
      <c r="K99" s="23" t="s">
        <v>20</v>
      </c>
      <c r="L99" s="584" t="s">
        <v>2614</v>
      </c>
      <c r="M99" s="614">
        <v>1816</v>
      </c>
      <c r="N99" s="684"/>
    </row>
    <row r="100" spans="1:14" x14ac:dyDescent="0.25">
      <c r="A100" s="557" t="s">
        <v>2369</v>
      </c>
      <c r="B100" s="535" t="s">
        <v>2369</v>
      </c>
      <c r="C100" s="535" t="s">
        <v>2480</v>
      </c>
      <c r="D100" s="436"/>
      <c r="E100" s="456" t="s">
        <v>2537</v>
      </c>
      <c r="F100" s="456" t="s">
        <v>7</v>
      </c>
      <c r="G100" s="456" t="s">
        <v>2496</v>
      </c>
      <c r="H100" s="438"/>
      <c r="I100" s="558">
        <v>1.19</v>
      </c>
      <c r="J100" s="558">
        <f>2.25*0.49*13</f>
        <v>14.3325</v>
      </c>
      <c r="K100" s="23" t="s">
        <v>20</v>
      </c>
      <c r="L100" s="584" t="s">
        <v>2614</v>
      </c>
      <c r="M100" s="614">
        <v>2043</v>
      </c>
      <c r="N100" s="684"/>
    </row>
    <row r="101" spans="1:14" x14ac:dyDescent="0.25">
      <c r="A101" s="557" t="s">
        <v>2370</v>
      </c>
      <c r="B101" s="535" t="s">
        <v>2370</v>
      </c>
      <c r="C101" s="535" t="s">
        <v>2481</v>
      </c>
      <c r="D101" s="418"/>
      <c r="E101" s="456" t="s">
        <v>2537</v>
      </c>
      <c r="F101" s="456" t="s">
        <v>7</v>
      </c>
      <c r="G101" s="456" t="s">
        <v>2496</v>
      </c>
      <c r="H101" s="456"/>
      <c r="I101" s="558">
        <v>1.323</v>
      </c>
      <c r="J101" s="558">
        <f>2.5*0.49*13</f>
        <v>15.925000000000001</v>
      </c>
      <c r="K101" s="23" t="s">
        <v>20</v>
      </c>
      <c r="L101" s="584" t="s">
        <v>2614</v>
      </c>
      <c r="M101" s="614">
        <v>2270</v>
      </c>
      <c r="N101" s="684"/>
    </row>
    <row r="102" spans="1:14" x14ac:dyDescent="0.25">
      <c r="A102" s="557" t="s">
        <v>2371</v>
      </c>
      <c r="B102" s="535" t="s">
        <v>2371</v>
      </c>
      <c r="C102" s="535" t="s">
        <v>2482</v>
      </c>
      <c r="D102" s="436"/>
      <c r="E102" s="456" t="s">
        <v>2537</v>
      </c>
      <c r="F102" s="456" t="s">
        <v>7</v>
      </c>
      <c r="G102" s="456" t="s">
        <v>2496</v>
      </c>
      <c r="H102" s="438"/>
      <c r="I102" s="558">
        <v>1.4550000000000001</v>
      </c>
      <c r="J102" s="558">
        <f>2.75*0.49</f>
        <v>1.3474999999999999</v>
      </c>
      <c r="K102" s="23" t="s">
        <v>20</v>
      </c>
      <c r="L102" s="584" t="s">
        <v>2614</v>
      </c>
      <c r="M102" s="614">
        <v>2497</v>
      </c>
      <c r="N102" s="684"/>
    </row>
    <row r="103" spans="1:14" x14ac:dyDescent="0.25">
      <c r="A103" s="557" t="s">
        <v>2372</v>
      </c>
      <c r="B103" s="535" t="s">
        <v>2372</v>
      </c>
      <c r="C103" s="535" t="s">
        <v>2483</v>
      </c>
      <c r="D103" s="418"/>
      <c r="E103" s="456" t="s">
        <v>2537</v>
      </c>
      <c r="F103" s="456" t="s">
        <v>7</v>
      </c>
      <c r="G103" s="456" t="s">
        <v>2496</v>
      </c>
      <c r="H103" s="456"/>
      <c r="I103" s="558">
        <v>1.5880000000000001</v>
      </c>
      <c r="J103" s="558">
        <f>3*0.49*13</f>
        <v>19.11</v>
      </c>
      <c r="K103" s="23" t="s">
        <v>20</v>
      </c>
      <c r="L103" s="584" t="s">
        <v>2614</v>
      </c>
      <c r="M103" s="614">
        <v>2724</v>
      </c>
      <c r="N103" s="684"/>
    </row>
    <row r="104" spans="1:14" x14ac:dyDescent="0.25">
      <c r="A104" s="557" t="s">
        <v>2373</v>
      </c>
      <c r="B104" s="535" t="s">
        <v>2373</v>
      </c>
      <c r="C104" s="535" t="s">
        <v>2484</v>
      </c>
      <c r="D104" s="418"/>
      <c r="E104" s="456" t="s">
        <v>2537</v>
      </c>
      <c r="F104" s="456" t="s">
        <v>7</v>
      </c>
      <c r="G104" s="456" t="s">
        <v>2496</v>
      </c>
      <c r="H104" s="445"/>
      <c r="I104" s="558">
        <v>1.72</v>
      </c>
      <c r="J104" s="558">
        <f>3.25*0.49*13</f>
        <v>20.702500000000001</v>
      </c>
      <c r="K104" s="23" t="s">
        <v>20</v>
      </c>
      <c r="L104" s="584" t="s">
        <v>2614</v>
      </c>
      <c r="M104" s="614">
        <v>2951</v>
      </c>
      <c r="N104" s="684"/>
    </row>
    <row r="105" spans="1:14" x14ac:dyDescent="0.25">
      <c r="A105" s="557" t="s">
        <v>2374</v>
      </c>
      <c r="B105" s="535" t="s">
        <v>2374</v>
      </c>
      <c r="C105" s="535" t="s">
        <v>2485</v>
      </c>
      <c r="D105" s="418"/>
      <c r="E105" s="456" t="s">
        <v>2537</v>
      </c>
      <c r="F105" s="456" t="s">
        <v>7</v>
      </c>
      <c r="G105" s="456" t="s">
        <v>2501</v>
      </c>
      <c r="H105" s="445"/>
      <c r="I105" s="564">
        <v>0.33</v>
      </c>
      <c r="J105" s="565">
        <v>3.9649999999999999</v>
      </c>
      <c r="K105" s="23" t="s">
        <v>20</v>
      </c>
      <c r="L105" s="584" t="s">
        <v>2614</v>
      </c>
      <c r="M105" s="614">
        <v>570</v>
      </c>
      <c r="N105" s="684"/>
    </row>
    <row r="106" spans="1:14" x14ac:dyDescent="0.25">
      <c r="A106" s="557" t="s">
        <v>2375</v>
      </c>
      <c r="B106" s="535" t="s">
        <v>2375</v>
      </c>
      <c r="C106" s="535" t="s">
        <v>2486</v>
      </c>
      <c r="D106" s="418"/>
      <c r="E106" s="456" t="s">
        <v>2537</v>
      </c>
      <c r="F106" s="456" t="s">
        <v>7</v>
      </c>
      <c r="G106" s="456" t="s">
        <v>2501</v>
      </c>
      <c r="H106" s="445"/>
      <c r="I106" s="564">
        <v>0.439</v>
      </c>
      <c r="J106" s="565">
        <v>5.2869999999999999</v>
      </c>
      <c r="K106" s="23" t="s">
        <v>20</v>
      </c>
      <c r="L106" s="584" t="s">
        <v>2614</v>
      </c>
      <c r="M106" s="614">
        <v>760</v>
      </c>
      <c r="N106" s="684"/>
    </row>
    <row r="107" spans="1:14" x14ac:dyDescent="0.25">
      <c r="A107" s="557" t="s">
        <v>2376</v>
      </c>
      <c r="B107" s="535" t="s">
        <v>2376</v>
      </c>
      <c r="C107" s="535" t="s">
        <v>2487</v>
      </c>
      <c r="D107" s="418"/>
      <c r="E107" s="456" t="s">
        <v>2537</v>
      </c>
      <c r="F107" s="456" t="s">
        <v>7</v>
      </c>
      <c r="G107" s="456" t="s">
        <v>2501</v>
      </c>
      <c r="H107" s="445"/>
      <c r="I107" s="564">
        <v>0.54900000000000004</v>
      </c>
      <c r="J107" s="565">
        <v>6.609</v>
      </c>
      <c r="K107" s="23" t="s">
        <v>20</v>
      </c>
      <c r="L107" s="584" t="s">
        <v>2614</v>
      </c>
      <c r="M107" s="614">
        <v>1139</v>
      </c>
      <c r="N107" s="684"/>
    </row>
    <row r="108" spans="1:14" x14ac:dyDescent="0.25">
      <c r="A108" s="557" t="s">
        <v>2377</v>
      </c>
      <c r="B108" s="535" t="s">
        <v>2377</v>
      </c>
      <c r="C108" s="535" t="s">
        <v>2488</v>
      </c>
      <c r="D108" s="418"/>
      <c r="E108" s="456" t="s">
        <v>2537</v>
      </c>
      <c r="F108" s="456" t="s">
        <v>7</v>
      </c>
      <c r="G108" s="456" t="s">
        <v>2501</v>
      </c>
      <c r="H108" s="445"/>
      <c r="I108" s="564">
        <v>0.65900000000000003</v>
      </c>
      <c r="J108" s="565">
        <v>7.931</v>
      </c>
      <c r="K108" s="23" t="s">
        <v>20</v>
      </c>
      <c r="L108" s="584" t="s">
        <v>2614</v>
      </c>
      <c r="M108" s="614">
        <v>1329</v>
      </c>
      <c r="N108" s="684"/>
    </row>
    <row r="109" spans="1:14" x14ac:dyDescent="0.25">
      <c r="A109" s="557" t="s">
        <v>2378</v>
      </c>
      <c r="B109" s="535" t="s">
        <v>2378</v>
      </c>
      <c r="C109" s="535" t="s">
        <v>2489</v>
      </c>
      <c r="D109" s="418"/>
      <c r="E109" s="456" t="s">
        <v>2537</v>
      </c>
      <c r="F109" s="456" t="s">
        <v>7</v>
      </c>
      <c r="G109" s="456" t="s">
        <v>2501</v>
      </c>
      <c r="H109" s="445"/>
      <c r="I109" s="564">
        <v>0.68300000000000005</v>
      </c>
      <c r="J109" s="565">
        <v>8.2240000000000002</v>
      </c>
      <c r="K109" s="23" t="s">
        <v>20</v>
      </c>
      <c r="L109" s="584" t="s">
        <v>2614</v>
      </c>
      <c r="M109" s="614">
        <v>1519</v>
      </c>
      <c r="N109" s="684"/>
    </row>
    <row r="110" spans="1:14" x14ac:dyDescent="0.25">
      <c r="A110" s="557" t="s">
        <v>2379</v>
      </c>
      <c r="B110" s="535" t="s">
        <v>2379</v>
      </c>
      <c r="C110" s="535" t="s">
        <v>2490</v>
      </c>
      <c r="D110" s="418"/>
      <c r="E110" s="456" t="s">
        <v>2537</v>
      </c>
      <c r="F110" s="456" t="s">
        <v>7</v>
      </c>
      <c r="G110" s="456" t="s">
        <v>2501</v>
      </c>
      <c r="H110" s="445"/>
      <c r="I110" s="564">
        <v>0.76900000000000002</v>
      </c>
      <c r="J110" s="565">
        <v>9.2520000000000007</v>
      </c>
      <c r="K110" s="23" t="s">
        <v>20</v>
      </c>
      <c r="L110" s="584" t="s">
        <v>2614</v>
      </c>
      <c r="M110" s="614">
        <v>1710</v>
      </c>
      <c r="N110" s="684"/>
    </row>
    <row r="111" spans="1:14" x14ac:dyDescent="0.25">
      <c r="A111" s="557" t="s">
        <v>2380</v>
      </c>
      <c r="B111" s="535" t="s">
        <v>2380</v>
      </c>
      <c r="C111" s="535" t="s">
        <v>2491</v>
      </c>
      <c r="D111" s="418"/>
      <c r="E111" s="456" t="s">
        <v>2537</v>
      </c>
      <c r="F111" s="456" t="s">
        <v>7</v>
      </c>
      <c r="G111" s="456" t="s">
        <v>2501</v>
      </c>
      <c r="H111" s="445"/>
      <c r="I111" s="564">
        <v>0.878</v>
      </c>
      <c r="J111" s="565">
        <v>10.574</v>
      </c>
      <c r="K111" s="23" t="s">
        <v>20</v>
      </c>
      <c r="L111" s="584" t="s">
        <v>2614</v>
      </c>
      <c r="M111" s="614">
        <v>279</v>
      </c>
      <c r="N111" s="684"/>
    </row>
    <row r="112" spans="1:14" ht="15.75" thickBot="1" x14ac:dyDescent="0.3">
      <c r="A112" s="559" t="s">
        <v>2381</v>
      </c>
      <c r="B112" s="538" t="s">
        <v>2381</v>
      </c>
      <c r="C112" s="538" t="s">
        <v>2492</v>
      </c>
      <c r="D112" s="464"/>
      <c r="E112" s="515" t="s">
        <v>2537</v>
      </c>
      <c r="F112" s="515" t="s">
        <v>7</v>
      </c>
      <c r="G112" s="515" t="s">
        <v>2501</v>
      </c>
      <c r="H112" s="466"/>
      <c r="I112" s="566">
        <v>0.98799999999999999</v>
      </c>
      <c r="J112" s="567">
        <v>11.896000000000001</v>
      </c>
      <c r="K112" s="34" t="s">
        <v>20</v>
      </c>
      <c r="L112" s="585" t="s">
        <v>2614</v>
      </c>
      <c r="M112" s="613">
        <v>624</v>
      </c>
      <c r="N112" s="685"/>
    </row>
    <row r="113" spans="1:14" x14ac:dyDescent="0.25">
      <c r="A113" s="554" t="s">
        <v>2339</v>
      </c>
      <c r="B113" s="555" t="s">
        <v>2339</v>
      </c>
      <c r="C113" s="555" t="s">
        <v>2449</v>
      </c>
      <c r="D113" s="493"/>
      <c r="E113" s="453" t="s">
        <v>2518</v>
      </c>
      <c r="F113" s="453" t="s">
        <v>7</v>
      </c>
      <c r="G113" s="453" t="s">
        <v>2496</v>
      </c>
      <c r="H113" s="510"/>
      <c r="I113" s="556">
        <f>0.625*10.88</f>
        <v>6.8000000000000007</v>
      </c>
      <c r="J113" s="453">
        <v>8.75</v>
      </c>
      <c r="K113" s="454" t="s">
        <v>20</v>
      </c>
      <c r="L113" s="583" t="s">
        <v>2614</v>
      </c>
      <c r="M113" s="612">
        <v>1426</v>
      </c>
      <c r="N113" s="683" t="s">
        <v>2559</v>
      </c>
    </row>
    <row r="114" spans="1:14" x14ac:dyDescent="0.25">
      <c r="A114" s="557" t="s">
        <v>2340</v>
      </c>
      <c r="B114" s="535" t="s">
        <v>2340</v>
      </c>
      <c r="C114" s="535" t="s">
        <v>2450</v>
      </c>
      <c r="D114" s="424"/>
      <c r="E114" s="456" t="s">
        <v>2519</v>
      </c>
      <c r="F114" s="456" t="s">
        <v>7</v>
      </c>
      <c r="G114" s="456" t="s">
        <v>2496</v>
      </c>
      <c r="H114" s="426"/>
      <c r="I114" s="558">
        <f>0.625*2*10.88</f>
        <v>13.600000000000001</v>
      </c>
      <c r="J114" s="456">
        <v>17.5</v>
      </c>
      <c r="K114" s="23" t="s">
        <v>20</v>
      </c>
      <c r="L114" s="584" t="s">
        <v>2614</v>
      </c>
      <c r="M114" s="614">
        <v>2851</v>
      </c>
      <c r="N114" s="684"/>
    </row>
    <row r="115" spans="1:14" x14ac:dyDescent="0.25">
      <c r="A115" s="557" t="s">
        <v>2341</v>
      </c>
      <c r="B115" s="535" t="s">
        <v>2341</v>
      </c>
      <c r="C115" s="535" t="s">
        <v>2451</v>
      </c>
      <c r="D115" s="424"/>
      <c r="E115" s="456" t="s">
        <v>2520</v>
      </c>
      <c r="F115" s="456" t="s">
        <v>7</v>
      </c>
      <c r="G115" s="456" t="s">
        <v>2496</v>
      </c>
      <c r="H115" s="426"/>
      <c r="I115" s="558">
        <f>1.25*1*10.88</f>
        <v>13.600000000000001</v>
      </c>
      <c r="J115" s="456">
        <v>17.5</v>
      </c>
      <c r="K115" s="23" t="s">
        <v>20</v>
      </c>
      <c r="L115" s="584" t="s">
        <v>2614</v>
      </c>
      <c r="M115" s="614">
        <v>2851</v>
      </c>
      <c r="N115" s="684"/>
    </row>
    <row r="116" spans="1:14" ht="15.75" thickBot="1" x14ac:dyDescent="0.3">
      <c r="A116" s="559" t="s">
        <v>2342</v>
      </c>
      <c r="B116" s="538" t="s">
        <v>2342</v>
      </c>
      <c r="C116" s="538" t="s">
        <v>2452</v>
      </c>
      <c r="D116" s="504"/>
      <c r="E116" s="515" t="s">
        <v>2521</v>
      </c>
      <c r="F116" s="515" t="s">
        <v>7</v>
      </c>
      <c r="G116" s="515" t="s">
        <v>2496</v>
      </c>
      <c r="H116" s="511"/>
      <c r="I116" s="560">
        <f>1.25*2*10.8</f>
        <v>27</v>
      </c>
      <c r="J116" s="515">
        <v>35</v>
      </c>
      <c r="K116" s="34" t="s">
        <v>20</v>
      </c>
      <c r="L116" s="585" t="s">
        <v>2614</v>
      </c>
      <c r="M116" s="613">
        <v>5702</v>
      </c>
      <c r="N116" s="685"/>
    </row>
    <row r="117" spans="1:14" ht="15.75" thickBot="1" x14ac:dyDescent="0.3">
      <c r="A117" s="569" t="s">
        <v>2382</v>
      </c>
      <c r="B117" s="570" t="s">
        <v>2382</v>
      </c>
      <c r="C117" s="570" t="s">
        <v>2493</v>
      </c>
      <c r="D117" s="571"/>
      <c r="E117" s="572" t="s">
        <v>2538</v>
      </c>
      <c r="F117" s="573" t="s">
        <v>7</v>
      </c>
      <c r="G117" s="573" t="s">
        <v>2501</v>
      </c>
      <c r="H117" s="574"/>
      <c r="I117" s="575">
        <v>7.4999999999999997E-2</v>
      </c>
      <c r="J117" s="576">
        <v>0.20250000000000001</v>
      </c>
      <c r="K117" s="577" t="s">
        <v>20</v>
      </c>
      <c r="L117" s="592" t="s">
        <v>2614</v>
      </c>
      <c r="M117" s="615">
        <v>345</v>
      </c>
      <c r="N117" s="568" t="s">
        <v>2547</v>
      </c>
    </row>
    <row r="118" spans="1:14" x14ac:dyDescent="0.25">
      <c r="A118" s="39"/>
    </row>
    <row r="119" spans="1:14" x14ac:dyDescent="0.25">
      <c r="A119" s="39" t="s">
        <v>2668</v>
      </c>
    </row>
  </sheetData>
  <mergeCells count="9">
    <mergeCell ref="N92:N112"/>
    <mergeCell ref="N113:N116"/>
    <mergeCell ref="N87:N91"/>
    <mergeCell ref="N9:N11"/>
    <mergeCell ref="N7:N8"/>
    <mergeCell ref="N12:N30"/>
    <mergeCell ref="N31:N51"/>
    <mergeCell ref="N52:N72"/>
    <mergeCell ref="N73:N86"/>
  </mergeCells>
  <printOptions horizontalCentered="1"/>
  <pageMargins left="0.23622047244094491" right="0.23622047244094491" top="0.74803149606299213" bottom="0.74803149606299213" header="0.11811023622047245" footer="0.31496062992125984"/>
  <pageSetup paperSize="9" fitToHeight="0" orientation="landscape" horizontalDpi="300" verticalDpi="300" r:id="rId1"/>
  <headerFooter>
    <oddHeader>&amp;CFV - Plast, a.s. Čelákovice, odštěpný závod,  Kozovazská 1049/3, 250 88  Čelákovice
 www.fv-plast.cz     fv-plast@fv-plast.cz     objednavky@fv-plast.cz
 + 420 326 706 711, fax: + 420 326 706 721</oddHeader>
    <oddFooter>&amp;C&amp;9&amp;P/&amp;N&amp;R&amp;9Ceník FV COMFORT platný od 01_2023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C85DE6AAC7A34C80F9745995D39FCE" ma:contentTypeVersion="16" ma:contentTypeDescription="Vytvoří nový dokument" ma:contentTypeScope="" ma:versionID="0c0d489cfce4ebe0e8cb5311e4ab9d98">
  <xsd:schema xmlns:xsd="http://www.w3.org/2001/XMLSchema" xmlns:xs="http://www.w3.org/2001/XMLSchema" xmlns:p="http://schemas.microsoft.com/office/2006/metadata/properties" xmlns:ns2="f24e3095-64fe-4f19-aec8-cd6d6987f1b5" xmlns:ns3="41bbfb5a-430b-44b4-80ac-1227a9206afd" targetNamespace="http://schemas.microsoft.com/office/2006/metadata/properties" ma:root="true" ma:fieldsID="d7c7953a45978b206a35b2770ff377c2" ns2:_="" ns3:_="">
    <xsd:import namespace="f24e3095-64fe-4f19-aec8-cd6d6987f1b5"/>
    <xsd:import namespace="41bbfb5a-430b-44b4-80ac-1227a9206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e3095-64fe-4f19-aec8-cd6d6987f1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e1de2475-df8f-4b89-af57-3a7f377d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bfb5a-430b-44b4-80ac-1227a9206a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d25d59-4795-400d-81fd-c6fb1d4ed309}" ma:internalName="TaxCatchAll" ma:showField="CatchAllData" ma:web="41bbfb5a-430b-44b4-80ac-1227a9206a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4e3095-64fe-4f19-aec8-cd6d6987f1b5">
      <Terms xmlns="http://schemas.microsoft.com/office/infopath/2007/PartnerControls"/>
    </lcf76f155ced4ddcb4097134ff3c332f>
    <TaxCatchAll xmlns="41bbfb5a-430b-44b4-80ac-1227a9206afd" xsi:nil="true"/>
  </documentManagement>
</p:properties>
</file>

<file path=customXml/itemProps1.xml><?xml version="1.0" encoding="utf-8"?>
<ds:datastoreItem xmlns:ds="http://schemas.openxmlformats.org/officeDocument/2006/customXml" ds:itemID="{E366C1B6-6F75-464E-8AB1-16CD7A207D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4e3095-64fe-4f19-aec8-cd6d6987f1b5"/>
    <ds:schemaRef ds:uri="41bbfb5a-430b-44b4-80ac-1227a9206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367F3C-5EC1-43FC-B8D7-1D6276441F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95CD3C-757E-4DE3-AE12-1E1C9E30A1F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41bbfb5a-430b-44b4-80ac-1227a9206afd"/>
    <ds:schemaRef ds:uri="f24e3095-64fe-4f19-aec8-cd6d6987f1b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FV AQUA-PP-RCT (svařování)</vt:lpstr>
      <vt:lpstr>FV AQUA-FV PRESS</vt:lpstr>
      <vt:lpstr>FV COMFORT-FV THERM</vt:lpstr>
      <vt:lpstr>FV COMFORT-FV CLIMA</vt:lpstr>
      <vt:lpstr>'FV AQUA-PP-RCT (svařování)'!Názvy_tisku</vt:lpstr>
      <vt:lpstr>'FV COMFORT-FV CLIMA'!Názvy_tisku</vt:lpstr>
      <vt:lpstr>'FV COMFORT-FV THERM'!Názvy_tisku</vt:lpstr>
      <vt:lpstr>'FV COMFORT-FV CLIMA'!Oblast_tisku</vt:lpstr>
      <vt:lpstr>'FV COMFORT-FV THERM'!Oblast_tisku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Olbrecht Tomas</dc:creator>
  <cp:keywords/>
  <dc:description/>
  <cp:lastModifiedBy>Stohrova Jana</cp:lastModifiedBy>
  <cp:revision/>
  <cp:lastPrinted>2024-11-06T09:08:53Z</cp:lastPrinted>
  <dcterms:created xsi:type="dcterms:W3CDTF">2021-03-15T10:07:27Z</dcterms:created>
  <dcterms:modified xsi:type="dcterms:W3CDTF">2024-11-06T09:27:14Z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0x010100CCC85DE6AAC7A34C80F9745995D39FCE</vt:lpwstr>
  </property>
  <property fmtid="{D5CDD505-2E9C-101B-9397-08002B2CF9AE}" pid="3" name="MediaServiceImageTags">
    <vt:lpwstr/>
  </property>
</Properties>
</file>